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309"/>
  <workbookPr date1904="1"/>
  <mc:AlternateContent xmlns:mc="http://schemas.openxmlformats.org/markup-compatibility/2006">
    <mc:Choice Requires="x15">
      <x15ac:absPath xmlns:x15ac="http://schemas.microsoft.com/office/spreadsheetml/2010/11/ac" url="/Users/Scott/Library/Mobile Documents/com~apple~CloudDocs/ProBuilder Financial/Website/"/>
    </mc:Choice>
  </mc:AlternateContent>
  <bookViews>
    <workbookView xWindow="1040" yWindow="1340" windowWidth="32800" windowHeight="21680" tabRatio="640" firstSheet="1" activeTab="1"/>
  </bookViews>
  <sheets>
    <sheet name="Rehab budget" sheetId="2" state="hidden" r:id="rId1"/>
    <sheet name="Project Evaluation" sheetId="3" r:id="rId2"/>
    <sheet name="Const. Budget &amp; Draw worksheet" sheetId="7" r:id="rId3"/>
  </sheets>
  <calcPr calcId="150001" calcMode="autoNoTable" iterate="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54" i="3" l="1"/>
  <c r="C5" i="3"/>
  <c r="C6" i="3"/>
  <c r="F29" i="7"/>
  <c r="H29" i="7"/>
  <c r="J29" i="7"/>
  <c r="L29" i="7"/>
  <c r="N29" i="7"/>
  <c r="P29" i="7"/>
  <c r="F50" i="7"/>
  <c r="H50" i="7"/>
  <c r="J50" i="7"/>
  <c r="L50" i="7"/>
  <c r="N50" i="7"/>
  <c r="P50" i="7"/>
  <c r="F58" i="7"/>
  <c r="H58" i="7"/>
  <c r="J58" i="7"/>
  <c r="L58" i="7"/>
  <c r="N58" i="7"/>
  <c r="P58" i="7"/>
  <c r="F61" i="7"/>
  <c r="H61" i="7"/>
  <c r="J61" i="7"/>
  <c r="L61" i="7"/>
  <c r="N61" i="7"/>
  <c r="P61" i="7"/>
  <c r="C90" i="7"/>
  <c r="C19" i="3"/>
  <c r="F39" i="7"/>
  <c r="H39" i="7"/>
  <c r="J39" i="7"/>
  <c r="L39" i="7"/>
  <c r="N39" i="7"/>
  <c r="P39" i="7"/>
  <c r="F40" i="7"/>
  <c r="H40" i="7"/>
  <c r="J40" i="7"/>
  <c r="L40" i="7"/>
  <c r="N40" i="7"/>
  <c r="P40" i="7"/>
  <c r="F41" i="7"/>
  <c r="H41" i="7"/>
  <c r="J41" i="7"/>
  <c r="L41" i="7"/>
  <c r="N41" i="7"/>
  <c r="P41" i="7"/>
  <c r="F42" i="7"/>
  <c r="H42" i="7"/>
  <c r="J42" i="7"/>
  <c r="L42" i="7"/>
  <c r="N42" i="7"/>
  <c r="P42" i="7"/>
  <c r="F43" i="7"/>
  <c r="H43" i="7"/>
  <c r="J43" i="7"/>
  <c r="L43" i="7"/>
  <c r="N43" i="7"/>
  <c r="P43" i="7"/>
  <c r="F44" i="7"/>
  <c r="H44" i="7"/>
  <c r="J44" i="7"/>
  <c r="L44" i="7"/>
  <c r="N44" i="7"/>
  <c r="P44" i="7"/>
  <c r="F45" i="7"/>
  <c r="H45" i="7"/>
  <c r="J45" i="7"/>
  <c r="L45" i="7"/>
  <c r="N45" i="7"/>
  <c r="P45" i="7"/>
  <c r="F46" i="7"/>
  <c r="H46" i="7"/>
  <c r="J46" i="7"/>
  <c r="L46" i="7"/>
  <c r="N46" i="7"/>
  <c r="P46" i="7"/>
  <c r="F47" i="7"/>
  <c r="H47" i="7"/>
  <c r="J47" i="7"/>
  <c r="L47" i="7"/>
  <c r="N47" i="7"/>
  <c r="P47" i="7"/>
  <c r="F48" i="7"/>
  <c r="H48" i="7"/>
  <c r="J48" i="7"/>
  <c r="L48" i="7"/>
  <c r="N48" i="7"/>
  <c r="P48" i="7"/>
  <c r="F49" i="7"/>
  <c r="H49" i="7"/>
  <c r="J49" i="7"/>
  <c r="L49" i="7"/>
  <c r="N49" i="7"/>
  <c r="P49" i="7"/>
  <c r="F51" i="7"/>
  <c r="H51" i="7"/>
  <c r="J51" i="7"/>
  <c r="L51" i="7"/>
  <c r="N51" i="7"/>
  <c r="P51" i="7"/>
  <c r="F52" i="7"/>
  <c r="H52" i="7"/>
  <c r="J52" i="7"/>
  <c r="L52" i="7"/>
  <c r="N52" i="7"/>
  <c r="P52" i="7"/>
  <c r="F53" i="7"/>
  <c r="H53" i="7"/>
  <c r="J53" i="7"/>
  <c r="L53" i="7"/>
  <c r="N53" i="7"/>
  <c r="P53" i="7"/>
  <c r="F54" i="7"/>
  <c r="H54" i="7"/>
  <c r="J54" i="7"/>
  <c r="L54" i="7"/>
  <c r="N54" i="7"/>
  <c r="P54" i="7"/>
  <c r="F55" i="7"/>
  <c r="H55" i="7"/>
  <c r="J55" i="7"/>
  <c r="L55" i="7"/>
  <c r="N55" i="7"/>
  <c r="P55" i="7"/>
  <c r="F56" i="7"/>
  <c r="H56" i="7"/>
  <c r="J56" i="7"/>
  <c r="L56" i="7"/>
  <c r="N56" i="7"/>
  <c r="P56" i="7"/>
  <c r="F57" i="7"/>
  <c r="H57" i="7"/>
  <c r="J57" i="7"/>
  <c r="L57" i="7"/>
  <c r="N57" i="7"/>
  <c r="P57" i="7"/>
  <c r="F59" i="7"/>
  <c r="H59" i="7"/>
  <c r="J59" i="7"/>
  <c r="L59" i="7"/>
  <c r="N59" i="7"/>
  <c r="P59" i="7"/>
  <c r="F60" i="7"/>
  <c r="H60" i="7"/>
  <c r="J60" i="7"/>
  <c r="L60" i="7"/>
  <c r="N60" i="7"/>
  <c r="P60" i="7"/>
  <c r="F62" i="7"/>
  <c r="H62" i="7"/>
  <c r="J62" i="7"/>
  <c r="L62" i="7"/>
  <c r="N62" i="7"/>
  <c r="P62" i="7"/>
  <c r="F64" i="7"/>
  <c r="H64" i="7"/>
  <c r="J64" i="7"/>
  <c r="L64" i="7"/>
  <c r="N64" i="7"/>
  <c r="P64" i="7"/>
  <c r="F65" i="7"/>
  <c r="H65" i="7"/>
  <c r="J65" i="7"/>
  <c r="L65" i="7"/>
  <c r="N65" i="7"/>
  <c r="P65" i="7"/>
  <c r="F66" i="7"/>
  <c r="H66" i="7"/>
  <c r="J66" i="7"/>
  <c r="L66" i="7"/>
  <c r="N66" i="7"/>
  <c r="P66" i="7"/>
  <c r="F67" i="7"/>
  <c r="H67" i="7"/>
  <c r="J67" i="7"/>
  <c r="L67" i="7"/>
  <c r="N67" i="7"/>
  <c r="P67" i="7"/>
  <c r="F68" i="7"/>
  <c r="H68" i="7"/>
  <c r="J68" i="7"/>
  <c r="L68" i="7"/>
  <c r="N68" i="7"/>
  <c r="P68" i="7"/>
  <c r="F69" i="7"/>
  <c r="H69" i="7"/>
  <c r="J69" i="7"/>
  <c r="L69" i="7"/>
  <c r="N69" i="7"/>
  <c r="P69" i="7"/>
  <c r="F70" i="7"/>
  <c r="H70" i="7"/>
  <c r="J70" i="7"/>
  <c r="L70" i="7"/>
  <c r="N70" i="7"/>
  <c r="P70" i="7"/>
  <c r="F71" i="7"/>
  <c r="H71" i="7"/>
  <c r="J71" i="7"/>
  <c r="L71" i="7"/>
  <c r="N71" i="7"/>
  <c r="P71" i="7"/>
  <c r="F72" i="7"/>
  <c r="H72" i="7"/>
  <c r="J72" i="7"/>
  <c r="L72" i="7"/>
  <c r="N72" i="7"/>
  <c r="P72" i="7"/>
  <c r="F73" i="7"/>
  <c r="H73" i="7"/>
  <c r="J73" i="7"/>
  <c r="L73" i="7"/>
  <c r="N73" i="7"/>
  <c r="P73" i="7"/>
  <c r="F74" i="7"/>
  <c r="H74" i="7"/>
  <c r="J74" i="7"/>
  <c r="L74" i="7"/>
  <c r="N74" i="7"/>
  <c r="P74" i="7"/>
  <c r="F75" i="7"/>
  <c r="H75" i="7"/>
  <c r="J75" i="7"/>
  <c r="L75" i="7"/>
  <c r="N75" i="7"/>
  <c r="P75" i="7"/>
  <c r="F76" i="7"/>
  <c r="H76" i="7"/>
  <c r="J76" i="7"/>
  <c r="L76" i="7"/>
  <c r="N76" i="7"/>
  <c r="P76" i="7"/>
  <c r="F77" i="7"/>
  <c r="H77" i="7"/>
  <c r="J77" i="7"/>
  <c r="L77" i="7"/>
  <c r="N77" i="7"/>
  <c r="P77" i="7"/>
  <c r="F78" i="7"/>
  <c r="H78" i="7"/>
  <c r="J78" i="7"/>
  <c r="L78" i="7"/>
  <c r="N78" i="7"/>
  <c r="P78" i="7"/>
  <c r="F79" i="7"/>
  <c r="H79" i="7"/>
  <c r="J79" i="7"/>
  <c r="L79" i="7"/>
  <c r="N79" i="7"/>
  <c r="P79" i="7"/>
  <c r="F80" i="7"/>
  <c r="H80" i="7"/>
  <c r="J80" i="7"/>
  <c r="L80" i="7"/>
  <c r="N80" i="7"/>
  <c r="P80" i="7"/>
  <c r="F82" i="7"/>
  <c r="H82" i="7"/>
  <c r="J82" i="7"/>
  <c r="L82" i="7"/>
  <c r="N82" i="7"/>
  <c r="P82" i="7"/>
  <c r="F83" i="7"/>
  <c r="H83" i="7"/>
  <c r="J83" i="7"/>
  <c r="L83" i="7"/>
  <c r="N83" i="7"/>
  <c r="P83" i="7"/>
  <c r="F84" i="7"/>
  <c r="H84" i="7"/>
  <c r="J84" i="7"/>
  <c r="L84" i="7"/>
  <c r="N84" i="7"/>
  <c r="P84" i="7"/>
  <c r="F85" i="7"/>
  <c r="H85" i="7"/>
  <c r="J85" i="7"/>
  <c r="L85" i="7"/>
  <c r="N85" i="7"/>
  <c r="P85" i="7"/>
  <c r="F86" i="7"/>
  <c r="H86" i="7"/>
  <c r="J86" i="7"/>
  <c r="L86" i="7"/>
  <c r="N86" i="7"/>
  <c r="P86" i="7"/>
  <c r="A81" i="7"/>
  <c r="A88" i="7"/>
  <c r="F93" i="2"/>
  <c r="F85" i="2"/>
  <c r="F66" i="2"/>
  <c r="F30" i="2"/>
  <c r="F14" i="2"/>
  <c r="F7" i="2"/>
  <c r="O90" i="7"/>
  <c r="M90" i="7"/>
  <c r="K90" i="7"/>
  <c r="I90" i="7"/>
  <c r="G90" i="7"/>
  <c r="E90" i="7"/>
  <c r="F88" i="7"/>
  <c r="H88" i="7"/>
  <c r="J88" i="7"/>
  <c r="L88" i="7"/>
  <c r="N88" i="7"/>
  <c r="P88" i="7"/>
  <c r="F38" i="7"/>
  <c r="H38" i="7"/>
  <c r="J38" i="7"/>
  <c r="L38" i="7"/>
  <c r="N38" i="7"/>
  <c r="P38" i="7"/>
  <c r="F37" i="7"/>
  <c r="H37" i="7"/>
  <c r="J37" i="7"/>
  <c r="L37" i="7"/>
  <c r="N37" i="7"/>
  <c r="P37" i="7"/>
  <c r="F36" i="7"/>
  <c r="H36" i="7"/>
  <c r="J36" i="7"/>
  <c r="L36" i="7"/>
  <c r="N36" i="7"/>
  <c r="P36" i="7"/>
  <c r="F35" i="7"/>
  <c r="H35" i="7"/>
  <c r="J35" i="7"/>
  <c r="L35" i="7"/>
  <c r="N35" i="7"/>
  <c r="P35" i="7"/>
  <c r="F34" i="7"/>
  <c r="H34" i="7"/>
  <c r="J34" i="7"/>
  <c r="L34" i="7"/>
  <c r="N34" i="7"/>
  <c r="P34" i="7"/>
  <c r="F33" i="7"/>
  <c r="H33" i="7"/>
  <c r="J33" i="7"/>
  <c r="L33" i="7"/>
  <c r="N33" i="7"/>
  <c r="P33" i="7"/>
  <c r="F32" i="7"/>
  <c r="H32" i="7"/>
  <c r="J32" i="7"/>
  <c r="L32" i="7"/>
  <c r="N32" i="7"/>
  <c r="P32" i="7"/>
  <c r="F31" i="7"/>
  <c r="H31" i="7"/>
  <c r="J31" i="7"/>
  <c r="L31" i="7"/>
  <c r="N31" i="7"/>
  <c r="P31" i="7"/>
  <c r="F28" i="7"/>
  <c r="H28" i="7"/>
  <c r="J28" i="7"/>
  <c r="L28" i="7"/>
  <c r="N28" i="7"/>
  <c r="P28" i="7"/>
  <c r="F27" i="7"/>
  <c r="H27" i="7"/>
  <c r="J27" i="7"/>
  <c r="L27" i="7"/>
  <c r="N27" i="7"/>
  <c r="P27" i="7"/>
  <c r="F26" i="7"/>
  <c r="H26" i="7"/>
  <c r="J26" i="7"/>
  <c r="L26" i="7"/>
  <c r="N26" i="7"/>
  <c r="P26" i="7"/>
  <c r="F25" i="7"/>
  <c r="H25" i="7"/>
  <c r="J25" i="7"/>
  <c r="L25" i="7"/>
  <c r="N25" i="7"/>
  <c r="P25" i="7"/>
  <c r="F24" i="7"/>
  <c r="H24" i="7"/>
  <c r="J24" i="7"/>
  <c r="L24" i="7"/>
  <c r="N24" i="7"/>
  <c r="P24" i="7"/>
  <c r="F23" i="7"/>
  <c r="H23" i="7"/>
  <c r="J23" i="7"/>
  <c r="L23" i="7"/>
  <c r="N23" i="7"/>
  <c r="P23" i="7"/>
  <c r="F22" i="7"/>
  <c r="H22" i="7"/>
  <c r="J22" i="7"/>
  <c r="L22" i="7"/>
  <c r="N22" i="7"/>
  <c r="P22" i="7"/>
  <c r="F21" i="7"/>
  <c r="H21" i="7"/>
  <c r="J21" i="7"/>
  <c r="L21" i="7"/>
  <c r="N21" i="7"/>
  <c r="P21" i="7"/>
  <c r="F20" i="7"/>
  <c r="H20" i="7"/>
  <c r="J20" i="7"/>
  <c r="L20" i="7"/>
  <c r="N20" i="7"/>
  <c r="P20" i="7"/>
  <c r="F19" i="7"/>
  <c r="H19" i="7"/>
  <c r="J19" i="7"/>
  <c r="L19" i="7"/>
  <c r="N19" i="7"/>
  <c r="P19" i="7"/>
  <c r="F17" i="7"/>
  <c r="H17" i="7"/>
  <c r="J17" i="7"/>
  <c r="L17" i="7"/>
  <c r="N17" i="7"/>
  <c r="P17" i="7"/>
  <c r="F16" i="7"/>
  <c r="H16" i="7"/>
  <c r="J16" i="7"/>
  <c r="L16" i="7"/>
  <c r="N16" i="7"/>
  <c r="P16" i="7"/>
  <c r="F15" i="7"/>
  <c r="H15" i="7"/>
  <c r="J15" i="7"/>
  <c r="L15" i="7"/>
  <c r="N15" i="7"/>
  <c r="P15" i="7"/>
  <c r="F14" i="7"/>
  <c r="H14" i="7"/>
  <c r="J14" i="7"/>
  <c r="L14" i="7"/>
  <c r="N14" i="7"/>
  <c r="P14" i="7"/>
  <c r="F13" i="7"/>
  <c r="H13" i="7"/>
  <c r="J13" i="7"/>
  <c r="L13" i="7"/>
  <c r="N13" i="7"/>
  <c r="P13" i="7"/>
  <c r="F11" i="7"/>
  <c r="H11" i="7"/>
  <c r="C27" i="3"/>
  <c r="F87" i="7"/>
  <c r="H87" i="7"/>
  <c r="J87" i="7"/>
  <c r="L87" i="7"/>
  <c r="N87" i="7"/>
  <c r="P87" i="7"/>
  <c r="C9" i="3"/>
  <c r="C13" i="3"/>
  <c r="C15" i="3"/>
  <c r="C21" i="3"/>
  <c r="C50" i="3"/>
  <c r="C51" i="3"/>
  <c r="H90" i="7"/>
  <c r="J11" i="7"/>
  <c r="F96" i="2"/>
  <c r="F90" i="7"/>
  <c r="C52" i="3"/>
  <c r="C24" i="3"/>
  <c r="C31" i="3"/>
  <c r="C55" i="3"/>
  <c r="C36" i="3"/>
  <c r="C44" i="3"/>
  <c r="C57" i="3"/>
  <c r="J90" i="7"/>
  <c r="L11" i="7"/>
  <c r="C33" i="3"/>
  <c r="C48" i="3"/>
  <c r="C46" i="3"/>
  <c r="C56" i="3"/>
  <c r="C58" i="3"/>
  <c r="L90" i="7"/>
  <c r="N11" i="7"/>
  <c r="C60" i="3"/>
  <c r="P11" i="7"/>
  <c r="P90" i="7"/>
  <c r="N90" i="7"/>
</calcChain>
</file>

<file path=xl/sharedStrings.xml><?xml version="1.0" encoding="utf-8"?>
<sst xmlns="http://schemas.openxmlformats.org/spreadsheetml/2006/main" count="261" uniqueCount="218">
  <si>
    <t>Property Address</t>
  </si>
  <si>
    <t>Preparer</t>
  </si>
  <si>
    <t>Date</t>
  </si>
  <si>
    <t>Poor</t>
  </si>
  <si>
    <r>
      <t xml:space="preserve">Systems                       </t>
    </r>
    <r>
      <rPr>
        <b/>
        <sz val="10"/>
        <rFont val="Verdana"/>
      </rPr>
      <t>Poor Fair Good</t>
    </r>
  </si>
  <si>
    <t>Fair</t>
  </si>
  <si>
    <t>Good</t>
  </si>
  <si>
    <t>Comments</t>
  </si>
  <si>
    <t>Estimated Cost of Repairs</t>
  </si>
  <si>
    <t>Grounds</t>
  </si>
  <si>
    <t>a) Landscaping</t>
  </si>
  <si>
    <t>b) Patio/Deck</t>
  </si>
  <si>
    <t>c) Pool</t>
  </si>
  <si>
    <t>d) Driveway</t>
  </si>
  <si>
    <t>e) Other</t>
  </si>
  <si>
    <t>Total</t>
  </si>
  <si>
    <t>Exterior</t>
  </si>
  <si>
    <t>a) Foundation</t>
  </si>
  <si>
    <t>b) Roofing</t>
  </si>
  <si>
    <t>c) Wood Exterior</t>
  </si>
  <si>
    <t>d) Siding</t>
  </si>
  <si>
    <t>e) Porches</t>
  </si>
  <si>
    <t>f) Garage</t>
  </si>
  <si>
    <t>g) Other</t>
  </si>
  <si>
    <t>Interior</t>
  </si>
  <si>
    <t>a) Windows</t>
  </si>
  <si>
    <t>b) Carpeting</t>
  </si>
  <si>
    <t>c) Hardwood Floors</t>
  </si>
  <si>
    <t>d) Walls &amp; Ceilings</t>
  </si>
  <si>
    <t>e) Master Bedroom</t>
  </si>
  <si>
    <t>f) Bedroom 1</t>
  </si>
  <si>
    <t>g) Bedroom 2</t>
  </si>
  <si>
    <t>h) Bedroom 3</t>
  </si>
  <si>
    <t>i) Bedroom 4</t>
  </si>
  <si>
    <t>j) Bedroom 5</t>
  </si>
  <si>
    <t>k) Dining Room</t>
  </si>
  <si>
    <t>l) Family Room</t>
  </si>
  <si>
    <t>m) Den</t>
  </si>
  <si>
    <t>n) Attic</t>
  </si>
  <si>
    <t>o) Basement</t>
  </si>
  <si>
    <t>a) Plumbing</t>
  </si>
  <si>
    <t>b) Electrical</t>
  </si>
  <si>
    <t>fusebox</t>
  </si>
  <si>
    <t>circuitbreaker</t>
  </si>
  <si>
    <t>c)Heating</t>
  </si>
  <si>
    <t>gas</t>
  </si>
  <si>
    <t>oil</t>
  </si>
  <si>
    <t>electric</t>
  </si>
  <si>
    <t>d) Air Conditioning</t>
  </si>
  <si>
    <t>e) Sewer/Septic</t>
  </si>
  <si>
    <t>citysewer</t>
  </si>
  <si>
    <t>septic</t>
  </si>
  <si>
    <t>f) Water</t>
  </si>
  <si>
    <t>city water</t>
  </si>
  <si>
    <t>well water</t>
  </si>
  <si>
    <t>Appliances</t>
  </si>
  <si>
    <t xml:space="preserve">a) Stove </t>
  </si>
  <si>
    <t xml:space="preserve">b) Washer </t>
  </si>
  <si>
    <t>c) Dryer</t>
  </si>
  <si>
    <t>d) Refrigerator</t>
  </si>
  <si>
    <t>e) Dishwasher</t>
  </si>
  <si>
    <t>f) Other</t>
  </si>
  <si>
    <t>Additional Comments</t>
  </si>
  <si>
    <t>Total Repair Costs</t>
  </si>
  <si>
    <t>Rehab Funding &amp; Property Inspection</t>
  </si>
  <si>
    <t xml:space="preserve">  Title search</t>
  </si>
  <si>
    <t xml:space="preserve">  Points </t>
  </si>
  <si>
    <t>Selling price anticipated</t>
  </si>
  <si>
    <t>Selling Costs</t>
  </si>
  <si>
    <t>Total closing costs at purchase</t>
  </si>
  <si>
    <t xml:space="preserve">Purchase Price </t>
  </si>
  <si>
    <t>Project address:</t>
  </si>
  <si>
    <t>Budget</t>
  </si>
  <si>
    <t>Draw #1</t>
  </si>
  <si>
    <t>Draw #2</t>
  </si>
  <si>
    <t>Draw #3</t>
  </si>
  <si>
    <t>Draw #4</t>
  </si>
  <si>
    <t>Draw #5</t>
  </si>
  <si>
    <t>Draw #6</t>
  </si>
  <si>
    <t>Contingency</t>
  </si>
  <si>
    <t>g) Doors</t>
  </si>
  <si>
    <t>h) Shutters</t>
  </si>
  <si>
    <t>Demo</t>
  </si>
  <si>
    <t>i)  Painting</t>
  </si>
  <si>
    <t>p) Kitchen</t>
  </si>
  <si>
    <t xml:space="preserve">     cabinets</t>
  </si>
  <si>
    <t xml:space="preserve">     counters</t>
  </si>
  <si>
    <t>q) Tile</t>
  </si>
  <si>
    <t>r) Vinyl</t>
  </si>
  <si>
    <t>s) insulation</t>
  </si>
  <si>
    <t>t) framing</t>
  </si>
  <si>
    <t>wiring</t>
  </si>
  <si>
    <t>u) Lighting fixture</t>
  </si>
  <si>
    <t>v) Bath fixtures</t>
  </si>
  <si>
    <t>w) Trim</t>
  </si>
  <si>
    <t>x) Doorknobs</t>
  </si>
  <si>
    <t xml:space="preserve">     cabinet hardware</t>
  </si>
  <si>
    <t>y) Painting</t>
  </si>
  <si>
    <t>z) Cleanup</t>
  </si>
  <si>
    <t>) Other</t>
  </si>
  <si>
    <r>
      <t xml:space="preserve">      </t>
    </r>
    <r>
      <rPr>
        <sz val="10"/>
        <rFont val="Verdana"/>
      </rPr>
      <t>Demolition</t>
    </r>
  </si>
  <si>
    <r>
      <t xml:space="preserve">     </t>
    </r>
    <r>
      <rPr>
        <sz val="10"/>
        <rFont val="Verdana"/>
      </rPr>
      <t>Contingency</t>
    </r>
  </si>
  <si>
    <t>Fill in the blue shaded boxes</t>
  </si>
  <si>
    <t>Chimney repair</t>
  </si>
  <si>
    <t>Gutters</t>
  </si>
  <si>
    <t>13 Interior doors</t>
  </si>
  <si>
    <t>Sunroom repair</t>
  </si>
  <si>
    <t>You may change all items in this column</t>
  </si>
  <si>
    <t>Systems</t>
  </si>
  <si>
    <t>Landscaping</t>
  </si>
  <si>
    <t>Patio / Deck</t>
  </si>
  <si>
    <t>Pool</t>
  </si>
  <si>
    <t>Driveway</t>
  </si>
  <si>
    <t>Other</t>
  </si>
  <si>
    <t>Foundation</t>
  </si>
  <si>
    <t>Roofing</t>
  </si>
  <si>
    <t>Wood exterio</t>
  </si>
  <si>
    <t>Siding</t>
  </si>
  <si>
    <t>Porches</t>
  </si>
  <si>
    <t>Garage</t>
  </si>
  <si>
    <t>Doors</t>
  </si>
  <si>
    <t>Shutters</t>
  </si>
  <si>
    <t>Painting</t>
  </si>
  <si>
    <t>Windows</t>
  </si>
  <si>
    <t>Carpeting</t>
  </si>
  <si>
    <t>Hardwood floors</t>
  </si>
  <si>
    <t>Walls/ceilings</t>
  </si>
  <si>
    <t>Master bedroom</t>
  </si>
  <si>
    <t>Bedroom 1</t>
  </si>
  <si>
    <t>Bedroom 2</t>
  </si>
  <si>
    <t>Bedroom 3</t>
  </si>
  <si>
    <t>Bedroom 4</t>
  </si>
  <si>
    <t>Dining room</t>
  </si>
  <si>
    <t>Family room</t>
  </si>
  <si>
    <t>Den</t>
  </si>
  <si>
    <t>Living room</t>
  </si>
  <si>
    <t>Attick</t>
  </si>
  <si>
    <t>Basement</t>
  </si>
  <si>
    <t>Kitchen</t>
  </si>
  <si>
    <t>Tile</t>
  </si>
  <si>
    <t>Vinyl</t>
  </si>
  <si>
    <t>Insulation</t>
  </si>
  <si>
    <t>Framing</t>
  </si>
  <si>
    <t>Lighting fixtures</t>
  </si>
  <si>
    <t>Bath fixtures</t>
  </si>
  <si>
    <t>Trim</t>
  </si>
  <si>
    <t>Doorknobs</t>
  </si>
  <si>
    <t>Cleanup post construction</t>
  </si>
  <si>
    <t>Interior doors</t>
  </si>
  <si>
    <t>Sunroom</t>
  </si>
  <si>
    <t>Plumbing</t>
  </si>
  <si>
    <t>Electrical</t>
  </si>
  <si>
    <t>Fusebox</t>
  </si>
  <si>
    <t>Circuitbreakers</t>
  </si>
  <si>
    <t>Wiring</t>
  </si>
  <si>
    <t>Heating</t>
  </si>
  <si>
    <t>Gas</t>
  </si>
  <si>
    <t>Oil</t>
  </si>
  <si>
    <t xml:space="preserve">Electric </t>
  </si>
  <si>
    <t>Air Conditioning</t>
  </si>
  <si>
    <t>Sewer/Septic</t>
  </si>
  <si>
    <t>Leach field</t>
  </si>
  <si>
    <t>Septic pump</t>
  </si>
  <si>
    <t>Water</t>
  </si>
  <si>
    <t>City Water</t>
  </si>
  <si>
    <t>Well Water</t>
  </si>
  <si>
    <t>Refrigerator</t>
  </si>
  <si>
    <t>Dishwasher</t>
  </si>
  <si>
    <t>Washer / dryer</t>
  </si>
  <si>
    <t>Microwave</t>
  </si>
  <si>
    <t>Stove</t>
  </si>
  <si>
    <t>Loan-to-ARV</t>
  </si>
  <si>
    <t xml:space="preserve">  Miscellaneous</t>
  </si>
  <si>
    <t xml:space="preserve"> </t>
  </si>
  <si>
    <t>Net Sale Proceeds</t>
  </si>
  <si>
    <t>Gross Profit</t>
  </si>
  <si>
    <t xml:space="preserve">After-Repair-Value (ARV) </t>
  </si>
  <si>
    <t xml:space="preserve">  Selling commission</t>
  </si>
  <si>
    <t>Net selling costs</t>
  </si>
  <si>
    <t>Total acquisition &amp; rehab cost</t>
  </si>
  <si>
    <t xml:space="preserve">  Deed preparation</t>
  </si>
  <si>
    <t xml:space="preserve">  Transfer taxes (half)</t>
  </si>
  <si>
    <t xml:space="preserve">  Attorney fees</t>
  </si>
  <si>
    <t>Closing Costs at Purchase</t>
  </si>
  <si>
    <t xml:space="preserve">  Title insurance owner &amp; lender</t>
  </si>
  <si>
    <t xml:space="preserve">  Recording fees</t>
  </si>
  <si>
    <t xml:space="preserve">  Real estate taxes (6 months)</t>
  </si>
  <si>
    <t xml:space="preserve">  Water / sewer (6 months)</t>
  </si>
  <si>
    <t xml:space="preserve">  HOA/condo fees (6 months, if applicable)</t>
  </si>
  <si>
    <t xml:space="preserve">  Electricity (6 months)</t>
  </si>
  <si>
    <t xml:space="preserve">  Heat (winter months)</t>
  </si>
  <si>
    <t xml:space="preserve">  Insurance - empty house/ builder's risk (6 months)</t>
  </si>
  <si>
    <t>Carrying Costs (6 months)</t>
  </si>
  <si>
    <t xml:space="preserve">  Interest (6 months)</t>
  </si>
  <si>
    <t>Total carrying costs (6 months)</t>
  </si>
  <si>
    <t>Net Profit Before Carry Costs</t>
  </si>
  <si>
    <t>Estimated Net Profit for On-Time Project</t>
  </si>
  <si>
    <t>Less quick sale discount</t>
  </si>
  <si>
    <t>Additional Cash due a Closing</t>
  </si>
  <si>
    <t>Total Project Costs</t>
  </si>
  <si>
    <t>Total cash for purchase</t>
  </si>
  <si>
    <t>Down Payment</t>
  </si>
  <si>
    <t>Total borrower cash needed for project</t>
  </si>
  <si>
    <t>Return on Equity for 6 month investment</t>
  </si>
  <si>
    <t>Construction Budget To Be Funded in Arrears</t>
  </si>
  <si>
    <t>Balance of Loan To Apply To Acquisition</t>
  </si>
  <si>
    <t>Additional Cash For Carry Costs</t>
  </si>
  <si>
    <t>PROJECT EVALUATION TOOL</t>
  </si>
  <si>
    <t>DISCLAIMER - THIS SPREADSHEET IS FOR ILLUSTRATIVE PURPOSES ONLY. POTENTIAL BORROWERS ARE RESPONSIBLE FOR ALL CALCULATIONS AND ESTIMATES UNDERLYING THIS EVALUATION TOOL. USE OF THIS TOOL DOES NOT REPRESENT AN OFFER OR COMMITMENT TO LEND.</t>
  </si>
  <si>
    <t>Rehab Costs (Add Manually Or Use Budget Worksheet)</t>
  </si>
  <si>
    <t>Demolition</t>
  </si>
  <si>
    <t>CONSTRUCTION BUDGET AND DRAW WORKSHEET</t>
  </si>
  <si>
    <t>Balance</t>
  </si>
  <si>
    <t>Remaining</t>
  </si>
  <si>
    <t>Percent</t>
  </si>
  <si>
    <t>Complete</t>
  </si>
  <si>
    <t>[Date]</t>
  </si>
  <si>
    <t>Budget Line Item</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</si>
</sst>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7" formatCode="&quot;$&quot;#,##0.00_);\(&quot;$&quot;#,##0.00\)"/>
    <numFmt numFmtId="44" formatCode="_(&quot;$&quot;* #,##0.00_);_(&quot;$&quot;* \(#,##0.00\);_(&quot;$&quot;* &quot;-&quot;??_);_(@_)"/>
    <numFmt numFmtId="43" formatCode="_(* #,##0.00_);_(* \(#,##0.00\);_(* &quot;-&quot;??_);_(@_)"/>
    <numFmt numFmtId="164" formatCode="&quot;$&quot;#,##0.00"/>
  </numFmts>
  <fonts count="31" x14ac:knownFonts="1">
    <font>
      <sz val="10"/>
      <name val="Verdana"/>
    </font>
    <font>
      <b/>
      <sz val="10"/>
      <name val="Verdana"/>
    </font>
    <font>
      <sz val="10"/>
      <name val="Verdana"/>
    </font>
    <font>
      <sz val="14"/>
      <name val="Verdana"/>
    </font>
    <font>
      <sz val="10"/>
      <name val="Verdana"/>
    </font>
    <font>
      <sz val="10"/>
      <name val="Verdana"/>
    </font>
    <font>
      <b/>
      <sz val="12"/>
      <name val="Verdana"/>
    </font>
    <font>
      <sz val="10"/>
      <name val="Verdana"/>
    </font>
    <font>
      <b/>
      <sz val="16"/>
      <name val="Verdana"/>
    </font>
    <font>
      <sz val="10"/>
      <name val="Verdana"/>
      <family val="2"/>
    </font>
    <font>
      <b/>
      <sz val="10"/>
      <name val="Verdana"/>
      <family val="2"/>
    </font>
    <font>
      <b/>
      <sz val="12"/>
      <name val="Verdana"/>
      <family val="2"/>
    </font>
    <font>
      <b/>
      <sz val="11"/>
      <color theme="1"/>
      <name val="Calibri"/>
      <family val="2"/>
      <scheme val="minor"/>
    </font>
    <font>
      <sz val="9"/>
      <color theme="1"/>
      <name val="Calibri"/>
      <family val="2"/>
      <scheme val="minor"/>
    </font>
    <font>
      <b/>
      <i/>
      <sz val="12"/>
      <color theme="1"/>
      <name val="Calibri"/>
      <family val="2"/>
      <scheme val="minor"/>
    </font>
    <font>
      <b/>
      <i/>
      <u/>
      <sz val="9"/>
      <color theme="1"/>
      <name val="Calibri"/>
      <family val="2"/>
      <scheme val="minor"/>
    </font>
    <font>
      <sz val="10"/>
      <name val="Calibri"/>
      <family val="2"/>
      <scheme val="minor"/>
    </font>
    <font>
      <b/>
      <sz val="10"/>
      <name val="Calibri"/>
      <family val="2"/>
      <scheme val="minor"/>
    </font>
    <font>
      <b/>
      <sz val="10"/>
      <color rgb="FFC00000"/>
      <name val="Calibri"/>
      <family val="2"/>
      <scheme val="minor"/>
    </font>
    <font>
      <sz val="10"/>
      <color rgb="FF3366FF"/>
      <name val="Calibri"/>
      <family val="2"/>
      <scheme val="minor"/>
    </font>
    <font>
      <b/>
      <sz val="10"/>
      <color rgb="FF00B050"/>
      <name val="Calibri"/>
      <family val="2"/>
      <scheme val="minor"/>
    </font>
    <font>
      <sz val="10"/>
      <color rgb="FF00B050"/>
      <name val="Calibri"/>
      <family val="2"/>
      <scheme val="minor"/>
    </font>
    <font>
      <b/>
      <sz val="14"/>
      <name val="Calibri"/>
      <family val="2"/>
      <scheme val="minor"/>
    </font>
    <font>
      <b/>
      <sz val="12"/>
      <color theme="1"/>
      <name val="Calibri"/>
      <family val="2"/>
      <scheme val="minor"/>
    </font>
    <font>
      <b/>
      <sz val="11"/>
      <name val="Calibri"/>
      <scheme val="minor"/>
    </font>
    <font>
      <sz val="14"/>
      <name val="Calibri"/>
      <family val="2"/>
      <scheme val="minor"/>
    </font>
    <font>
      <b/>
      <sz val="14"/>
      <color theme="1"/>
      <name val="Calibri"/>
      <family val="2"/>
      <scheme val="minor"/>
    </font>
    <font>
      <b/>
      <sz val="10"/>
      <color theme="1"/>
      <name val="Calibri"/>
      <family val="2"/>
      <scheme val="minor"/>
    </font>
    <font>
      <b/>
      <sz val="10"/>
      <color theme="1" tint="0.499984740745262"/>
      <name val="Calibri"/>
      <family val="2"/>
      <scheme val="minor"/>
    </font>
    <font>
      <sz val="11"/>
      <name val="Calibri"/>
      <scheme val="minor"/>
    </font>
    <font>
      <sz val="8"/>
      <name val="Verdana"/>
    </font>
  </fonts>
  <fills count="7">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59999389629810485"/>
        <bgColor indexed="64"/>
      </patternFill>
    </fill>
  </fills>
  <borders count="2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style="double">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double">
        <color auto="1"/>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4">
    <xf numFmtId="0" fontId="0"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cellStyleXfs>
  <cellXfs count="147">
    <xf numFmtId="0" fontId="0" fillId="0" borderId="0" xfId="0"/>
    <xf numFmtId="0" fontId="2" fillId="0" borderId="0" xfId="0" applyFont="1"/>
    <xf numFmtId="0" fontId="4" fillId="0" borderId="0" xfId="0" applyFont="1"/>
    <xf numFmtId="0" fontId="5" fillId="0" borderId="0" xfId="0" applyFont="1"/>
    <xf numFmtId="0" fontId="3" fillId="0" borderId="0" xfId="0" applyFont="1" applyBorder="1" applyAlignment="1" applyProtection="1">
      <alignment horizontal="right"/>
    </xf>
    <xf numFmtId="0" fontId="4" fillId="0" borderId="0" xfId="0" applyFont="1" applyBorder="1" applyAlignment="1" applyProtection="1">
      <alignment horizontal="right"/>
    </xf>
    <xf numFmtId="0" fontId="4" fillId="0" borderId="2" xfId="0" applyFont="1" applyBorder="1" applyAlignment="1" applyProtection="1">
      <alignment horizontal="right"/>
    </xf>
    <xf numFmtId="0" fontId="4" fillId="0" borderId="2" xfId="0" applyFont="1" applyBorder="1" applyAlignment="1" applyProtection="1"/>
    <xf numFmtId="0" fontId="1" fillId="0" borderId="0" xfId="0" applyFont="1" applyBorder="1" applyProtection="1"/>
    <xf numFmtId="0" fontId="1" fillId="0" borderId="0" xfId="0" applyFont="1" applyBorder="1" applyAlignment="1" applyProtection="1">
      <alignment horizontal="center"/>
    </xf>
    <xf numFmtId="0" fontId="1" fillId="0" borderId="0" xfId="0" applyFont="1" applyBorder="1" applyAlignment="1" applyProtection="1">
      <alignment horizontal="center" wrapText="1"/>
    </xf>
    <xf numFmtId="0" fontId="7" fillId="0" borderId="0" xfId="0" applyFont="1"/>
    <xf numFmtId="0" fontId="7" fillId="0" borderId="0" xfId="0" applyFont="1" applyBorder="1" applyProtection="1"/>
    <xf numFmtId="0" fontId="7" fillId="0" borderId="3" xfId="0" applyFont="1" applyBorder="1" applyProtection="1">
      <protection locked="0"/>
    </xf>
    <xf numFmtId="164" fontId="7" fillId="0" borderId="3" xfId="0" applyNumberFormat="1" applyFont="1" applyBorder="1" applyProtection="1">
      <protection locked="0"/>
    </xf>
    <xf numFmtId="0" fontId="7" fillId="0" borderId="4" xfId="0" applyFont="1" applyBorder="1" applyProtection="1">
      <protection locked="0"/>
    </xf>
    <xf numFmtId="164" fontId="7" fillId="0" borderId="4" xfId="0" applyNumberFormat="1" applyFont="1" applyBorder="1" applyProtection="1">
      <protection locked="0"/>
    </xf>
    <xf numFmtId="0" fontId="7" fillId="0" borderId="5" xfId="0" applyFont="1" applyBorder="1" applyProtection="1"/>
    <xf numFmtId="0" fontId="1" fillId="0" borderId="5" xfId="0" applyFont="1" applyBorder="1" applyAlignment="1" applyProtection="1">
      <alignment horizontal="right"/>
    </xf>
    <xf numFmtId="164" fontId="2" fillId="0" borderId="5" xfId="0" applyNumberFormat="1" applyFont="1" applyBorder="1" applyProtection="1"/>
    <xf numFmtId="0" fontId="7" fillId="0" borderId="0" xfId="0" applyFont="1" applyProtection="1"/>
    <xf numFmtId="0" fontId="1" fillId="0" borderId="0" xfId="0" applyFont="1" applyBorder="1" applyAlignment="1" applyProtection="1">
      <alignment horizontal="right"/>
    </xf>
    <xf numFmtId="164" fontId="2" fillId="0" borderId="0" xfId="0" applyNumberFormat="1" applyFont="1" applyProtection="1"/>
    <xf numFmtId="0" fontId="2" fillId="0" borderId="0" xfId="0" applyFont="1" applyProtection="1"/>
    <xf numFmtId="0" fontId="1" fillId="0" borderId="0" xfId="0" applyFont="1" applyAlignment="1" applyProtection="1">
      <alignment horizontal="right"/>
    </xf>
    <xf numFmtId="0" fontId="2" fillId="0" borderId="1" xfId="0" applyFont="1" applyBorder="1" applyProtection="1">
      <protection locked="0"/>
    </xf>
    <xf numFmtId="0" fontId="2" fillId="0" borderId="6" xfId="0" applyFont="1" applyBorder="1" applyProtection="1"/>
    <xf numFmtId="0" fontId="2" fillId="0" borderId="0" xfId="0" applyFont="1" applyAlignment="1" applyProtection="1">
      <alignment horizontal="left"/>
    </xf>
    <xf numFmtId="0" fontId="1" fillId="0" borderId="0" xfId="0" applyFont="1" applyFill="1" applyBorder="1" applyAlignment="1" applyProtection="1">
      <alignment horizontal="left" indent="2"/>
    </xf>
    <xf numFmtId="0" fontId="7" fillId="0" borderId="1" xfId="0" applyFont="1" applyBorder="1" applyAlignment="1"/>
    <xf numFmtId="0" fontId="12" fillId="0" borderId="0" xfId="0" applyFont="1"/>
    <xf numFmtId="0" fontId="11" fillId="0" borderId="1" xfId="0" applyFont="1" applyBorder="1" applyAlignment="1" applyProtection="1"/>
    <xf numFmtId="164" fontId="2" fillId="0" borderId="13" xfId="0" applyNumberFormat="1" applyFont="1" applyBorder="1" applyProtection="1"/>
    <xf numFmtId="0" fontId="10" fillId="0" borderId="1" xfId="0" applyFont="1" applyBorder="1" applyAlignment="1" applyProtection="1">
      <protection locked="0"/>
    </xf>
    <xf numFmtId="0" fontId="7" fillId="0" borderId="1" xfId="0" applyFont="1" applyBorder="1" applyAlignment="1" applyProtection="1">
      <protection locked="0"/>
    </xf>
    <xf numFmtId="0" fontId="7" fillId="0" borderId="4" xfId="0" applyFont="1" applyBorder="1" applyAlignment="1" applyProtection="1">
      <protection locked="0"/>
    </xf>
    <xf numFmtId="0" fontId="7" fillId="0" borderId="14" xfId="0" applyFont="1" applyBorder="1" applyAlignment="1" applyProtection="1">
      <alignment horizontal="left" indent="2"/>
      <protection locked="0"/>
    </xf>
    <xf numFmtId="0" fontId="7" fillId="0" borderId="0" xfId="0" applyFont="1" applyBorder="1" applyProtection="1">
      <protection locked="0"/>
    </xf>
    <xf numFmtId="0" fontId="9" fillId="0" borderId="0" xfId="0" applyFont="1" applyBorder="1" applyAlignment="1" applyProtection="1">
      <alignment horizontal="left" indent="2"/>
      <protection locked="0"/>
    </xf>
    <xf numFmtId="0" fontId="7" fillId="0" borderId="0" xfId="0" applyFont="1" applyBorder="1" applyAlignment="1" applyProtection="1">
      <alignment horizontal="left" indent="2"/>
      <protection locked="0"/>
    </xf>
    <xf numFmtId="0" fontId="9" fillId="0" borderId="15" xfId="0" applyFont="1" applyBorder="1" applyAlignment="1" applyProtection="1">
      <alignment horizontal="left" indent="2"/>
      <protection locked="0"/>
    </xf>
    <xf numFmtId="0" fontId="7" fillId="0" borderId="1" xfId="0" applyFont="1" applyBorder="1" applyProtection="1">
      <protection locked="0"/>
    </xf>
    <xf numFmtId="0" fontId="7" fillId="0" borderId="16" xfId="0" applyFont="1" applyBorder="1" applyProtection="1">
      <protection locked="0"/>
    </xf>
    <xf numFmtId="0" fontId="9" fillId="0" borderId="14" xfId="0" applyFont="1" applyBorder="1" applyAlignment="1" applyProtection="1">
      <alignment horizontal="left" indent="2"/>
      <protection locked="0"/>
    </xf>
    <xf numFmtId="0" fontId="7" fillId="0" borderId="0" xfId="0" applyFont="1" applyProtection="1">
      <protection locked="0"/>
    </xf>
    <xf numFmtId="0" fontId="7" fillId="0" borderId="14" xfId="0" applyFont="1" applyBorder="1" applyAlignment="1" applyProtection="1">
      <alignment horizontal="left" indent="5"/>
      <protection locked="0"/>
    </xf>
    <xf numFmtId="0" fontId="9" fillId="0" borderId="14" xfId="0" applyFont="1" applyBorder="1" applyAlignment="1" applyProtection="1">
      <alignment horizontal="left" indent="5"/>
      <protection locked="0"/>
    </xf>
    <xf numFmtId="0" fontId="7" fillId="0" borderId="15" xfId="0" applyFont="1" applyBorder="1" applyAlignment="1" applyProtection="1">
      <alignment horizontal="left" indent="2"/>
      <protection locked="0"/>
    </xf>
    <xf numFmtId="0" fontId="11" fillId="0" borderId="0" xfId="0" applyFont="1" applyBorder="1" applyAlignment="1" applyProtection="1">
      <protection locked="0"/>
    </xf>
    <xf numFmtId="0" fontId="7" fillId="0" borderId="0" xfId="0" applyFont="1" applyBorder="1" applyAlignment="1" applyProtection="1">
      <protection locked="0"/>
    </xf>
    <xf numFmtId="0" fontId="1" fillId="0" borderId="5" xfId="0" applyFont="1" applyBorder="1" applyAlignment="1" applyProtection="1">
      <alignment horizontal="right"/>
      <protection locked="0"/>
    </xf>
    <xf numFmtId="0" fontId="2" fillId="0" borderId="0" xfId="0" applyFont="1" applyAlignment="1" applyProtection="1">
      <alignment horizontal="right"/>
      <protection locked="0"/>
    </xf>
    <xf numFmtId="7" fontId="7" fillId="0" borderId="4" xfId="0" applyNumberFormat="1" applyFont="1" applyBorder="1" applyAlignment="1" applyProtection="1">
      <protection locked="0"/>
    </xf>
    <xf numFmtId="7" fontId="7" fillId="0" borderId="1" xfId="0" applyNumberFormat="1" applyFont="1" applyBorder="1" applyAlignment="1"/>
    <xf numFmtId="164" fontId="7" fillId="0" borderId="4" xfId="0" applyNumberFormat="1" applyFont="1" applyBorder="1" applyAlignment="1" applyProtection="1">
      <protection locked="0"/>
    </xf>
    <xf numFmtId="0" fontId="0" fillId="0" borderId="0" xfId="0" applyBorder="1" applyAlignment="1" applyProtection="1">
      <alignment horizontal="left" indent="2"/>
      <protection locked="0"/>
    </xf>
    <xf numFmtId="3" fontId="13" fillId="0" borderId="0" xfId="0" applyNumberFormat="1" applyFont="1" applyProtection="1"/>
    <xf numFmtId="0" fontId="15" fillId="0" borderId="0" xfId="0" applyFont="1" applyProtection="1"/>
    <xf numFmtId="0" fontId="16" fillId="0" borderId="0" xfId="0" applyFont="1"/>
    <xf numFmtId="0" fontId="18" fillId="0" borderId="0" xfId="0" applyFont="1"/>
    <xf numFmtId="0" fontId="17" fillId="0" borderId="0" xfId="0" applyFont="1"/>
    <xf numFmtId="6" fontId="16" fillId="0" borderId="0" xfId="0" applyNumberFormat="1" applyFont="1"/>
    <xf numFmtId="44" fontId="19" fillId="4" borderId="0" xfId="1" applyFont="1" applyFill="1" applyProtection="1">
      <protection locked="0"/>
    </xf>
    <xf numFmtId="9" fontId="16" fillId="4" borderId="0" xfId="2" applyFont="1" applyFill="1"/>
    <xf numFmtId="44" fontId="16" fillId="0" borderId="1" xfId="1" applyFont="1" applyBorder="1"/>
    <xf numFmtId="9" fontId="16" fillId="0" borderId="0" xfId="2" applyFont="1"/>
    <xf numFmtId="44" fontId="16" fillId="2" borderId="0" xfId="1" applyFont="1" applyFill="1"/>
    <xf numFmtId="44" fontId="16" fillId="0" borderId="0" xfId="1" applyFont="1"/>
    <xf numFmtId="9" fontId="16" fillId="4" borderId="0" xfId="2" applyFont="1" applyFill="1" applyProtection="1">
      <protection locked="0"/>
    </xf>
    <xf numFmtId="44" fontId="16" fillId="0" borderId="0" xfId="1" applyFont="1" applyBorder="1"/>
    <xf numFmtId="44" fontId="19" fillId="4" borderId="1" xfId="1" applyFont="1" applyFill="1" applyBorder="1" applyProtection="1">
      <protection locked="0"/>
    </xf>
    <xf numFmtId="9" fontId="16" fillId="0" borderId="0" xfId="0" applyNumberFormat="1" applyFont="1"/>
    <xf numFmtId="44" fontId="16" fillId="0" borderId="0" xfId="1" applyFont="1" applyFill="1" applyBorder="1"/>
    <xf numFmtId="9" fontId="16" fillId="4" borderId="0" xfId="0" applyNumberFormat="1" applyFont="1" applyFill="1" applyProtection="1">
      <protection locked="0"/>
    </xf>
    <xf numFmtId="44" fontId="16" fillId="0" borderId="0" xfId="1" applyFont="1" applyFill="1"/>
    <xf numFmtId="0" fontId="17" fillId="0" borderId="0" xfId="0" applyFont="1" applyAlignment="1">
      <alignment horizontal="left" indent="1"/>
    </xf>
    <xf numFmtId="0" fontId="16" fillId="0" borderId="0" xfId="0" applyFont="1" applyAlignment="1">
      <alignment horizontal="left" indent="1"/>
    </xf>
    <xf numFmtId="0" fontId="17" fillId="0" borderId="0" xfId="0" applyFont="1" applyAlignment="1">
      <alignment horizontal="left" indent="2"/>
    </xf>
    <xf numFmtId="0" fontId="19" fillId="0" borderId="0" xfId="0" applyFont="1" applyAlignment="1">
      <alignment horizontal="center"/>
    </xf>
    <xf numFmtId="44" fontId="17" fillId="0" borderId="0" xfId="1" applyFont="1"/>
    <xf numFmtId="0" fontId="17" fillId="0" borderId="0" xfId="0" applyFont="1" applyAlignment="1">
      <alignment horizontal="left"/>
    </xf>
    <xf numFmtId="0" fontId="20" fillId="0" borderId="0" xfId="0" applyFont="1"/>
    <xf numFmtId="0" fontId="21" fillId="0" borderId="0" xfId="0" applyFont="1"/>
    <xf numFmtId="44" fontId="20" fillId="2" borderId="0" xfId="1" applyFont="1" applyFill="1"/>
    <xf numFmtId="10" fontId="20" fillId="2" borderId="0" xfId="2" applyNumberFormat="1" applyFont="1" applyFill="1"/>
    <xf numFmtId="0" fontId="2" fillId="0" borderId="2" xfId="0" applyFont="1" applyBorder="1" applyAlignment="1" applyProtection="1">
      <protection locked="0"/>
    </xf>
    <xf numFmtId="0" fontId="2" fillId="0" borderId="1" xfId="0" applyFont="1" applyBorder="1" applyAlignment="1" applyProtection="1">
      <protection locked="0"/>
    </xf>
    <xf numFmtId="0" fontId="8" fillId="0" borderId="19" xfId="0" applyFont="1" applyFill="1" applyBorder="1" applyAlignment="1" applyProtection="1"/>
    <xf numFmtId="0" fontId="3" fillId="0" borderId="1" xfId="0" applyFont="1" applyBorder="1" applyAlignment="1" applyProtection="1">
      <protection locked="0"/>
    </xf>
    <xf numFmtId="0" fontId="4" fillId="0" borderId="2" xfId="0" applyFont="1" applyBorder="1" applyAlignment="1" applyProtection="1">
      <protection locked="0"/>
    </xf>
    <xf numFmtId="0" fontId="11" fillId="0" borderId="1" xfId="0" applyFont="1" applyBorder="1" applyAlignment="1" applyProtection="1"/>
    <xf numFmtId="0" fontId="7" fillId="0" borderId="1" xfId="0" applyFont="1" applyBorder="1" applyAlignment="1"/>
    <xf numFmtId="0" fontId="6" fillId="0" borderId="1" xfId="0" applyFont="1" applyBorder="1" applyAlignment="1" applyProtection="1"/>
    <xf numFmtId="0" fontId="2" fillId="0" borderId="0" xfId="0" applyFont="1" applyAlignment="1" applyProtection="1">
      <alignment horizontal="right"/>
    </xf>
    <xf numFmtId="0" fontId="22" fillId="0" borderId="0" xfId="0" applyFont="1" applyAlignment="1">
      <alignment horizontal="center"/>
    </xf>
    <xf numFmtId="0" fontId="17" fillId="0" borderId="7" xfId="0" applyFont="1" applyBorder="1" applyAlignment="1">
      <alignment horizontal="left" wrapText="1"/>
    </xf>
    <xf numFmtId="0" fontId="17" fillId="0" borderId="20" xfId="0" applyFont="1" applyBorder="1" applyAlignment="1">
      <alignment horizontal="left" wrapText="1"/>
    </xf>
    <xf numFmtId="0" fontId="17" fillId="0" borderId="8" xfId="0" applyFont="1" applyBorder="1" applyAlignment="1">
      <alignment horizontal="left" wrapText="1"/>
    </xf>
    <xf numFmtId="0" fontId="17" fillId="0" borderId="9" xfId="0" applyFont="1" applyBorder="1" applyAlignment="1">
      <alignment horizontal="left" wrapText="1"/>
    </xf>
    <xf numFmtId="0" fontId="17" fillId="0" borderId="0" xfId="0" applyFont="1" applyBorder="1" applyAlignment="1">
      <alignment horizontal="left" wrapText="1"/>
    </xf>
    <xf numFmtId="0" fontId="17" fillId="0" borderId="10" xfId="0" applyFont="1" applyBorder="1" applyAlignment="1">
      <alignment horizontal="left" wrapText="1"/>
    </xf>
    <xf numFmtId="0" fontId="17" fillId="0" borderId="11" xfId="0" applyFont="1" applyBorder="1" applyAlignment="1">
      <alignment horizontal="left" wrapText="1"/>
    </xf>
    <xf numFmtId="0" fontId="17" fillId="0" borderId="19" xfId="0" applyFont="1" applyBorder="1" applyAlignment="1">
      <alignment horizontal="left" wrapText="1"/>
    </xf>
    <xf numFmtId="0" fontId="17" fillId="0" borderId="12" xfId="0" applyFont="1" applyBorder="1" applyAlignment="1">
      <alignment horizontal="left" wrapText="1"/>
    </xf>
    <xf numFmtId="3" fontId="16" fillId="0" borderId="0" xfId="0" applyNumberFormat="1" applyFont="1" applyProtection="1"/>
    <xf numFmtId="0" fontId="17" fillId="3" borderId="0" xfId="0" applyFont="1" applyFill="1"/>
    <xf numFmtId="0" fontId="17" fillId="3" borderId="0" xfId="0" applyFont="1" applyFill="1" applyAlignment="1" applyProtection="1">
      <alignment horizontal="left"/>
      <protection locked="0"/>
    </xf>
    <xf numFmtId="3" fontId="16" fillId="0" borderId="0" xfId="0" applyNumberFormat="1" applyFont="1"/>
    <xf numFmtId="0" fontId="16" fillId="3" borderId="0" xfId="0" applyFont="1" applyFill="1"/>
    <xf numFmtId="0" fontId="16" fillId="3" borderId="0" xfId="0" applyFont="1" applyFill="1" applyAlignment="1" applyProtection="1">
      <alignment horizontal="left"/>
      <protection locked="0"/>
    </xf>
    <xf numFmtId="0" fontId="25" fillId="0" borderId="0" xfId="0" applyFont="1"/>
    <xf numFmtId="3" fontId="26" fillId="0" borderId="0" xfId="0" applyNumberFormat="1" applyFont="1" applyAlignment="1" applyProtection="1">
      <alignment horizontal="center"/>
    </xf>
    <xf numFmtId="3" fontId="17" fillId="0" borderId="0" xfId="0" applyNumberFormat="1" applyFont="1" applyProtection="1"/>
    <xf numFmtId="0" fontId="17" fillId="0" borderId="0" xfId="0" applyFont="1" applyBorder="1"/>
    <xf numFmtId="0" fontId="27" fillId="0" borderId="0" xfId="0" applyFont="1" applyBorder="1"/>
    <xf numFmtId="0" fontId="26" fillId="0" borderId="0" xfId="0" applyFont="1" applyAlignment="1" applyProtection="1">
      <alignment horizontal="left"/>
    </xf>
    <xf numFmtId="0" fontId="26" fillId="0" borderId="0" xfId="0" applyFont="1" applyAlignment="1" applyProtection="1">
      <alignment horizontal="left"/>
    </xf>
    <xf numFmtId="3" fontId="17" fillId="0" borderId="20" xfId="0" applyNumberFormat="1" applyFont="1" applyFill="1" applyBorder="1" applyAlignment="1" applyProtection="1">
      <alignment horizontal="center" vertical="center"/>
      <protection locked="0"/>
    </xf>
    <xf numFmtId="3" fontId="17" fillId="0" borderId="20" xfId="0" applyNumberFormat="1" applyFont="1" applyFill="1" applyBorder="1" applyAlignment="1" applyProtection="1">
      <alignment horizontal="center"/>
    </xf>
    <xf numFmtId="3" fontId="27" fillId="0" borderId="20" xfId="0" applyNumberFormat="1" applyFont="1" applyBorder="1" applyAlignment="1" applyProtection="1">
      <alignment horizontal="center"/>
    </xf>
    <xf numFmtId="3" fontId="17" fillId="0" borderId="20" xfId="0" applyNumberFormat="1" applyFont="1" applyBorder="1" applyAlignment="1" applyProtection="1">
      <alignment horizontal="center"/>
    </xf>
    <xf numFmtId="3" fontId="27" fillId="0" borderId="19" xfId="0" applyNumberFormat="1" applyFont="1" applyBorder="1" applyAlignment="1" applyProtection="1">
      <alignment horizontal="center"/>
    </xf>
    <xf numFmtId="3" fontId="27" fillId="0" borderId="12" xfId="0" applyNumberFormat="1" applyFont="1" applyBorder="1" applyAlignment="1" applyProtection="1">
      <alignment horizontal="center"/>
    </xf>
    <xf numFmtId="0" fontId="14" fillId="0" borderId="0" xfId="0" applyFont="1" applyAlignment="1" applyProtection="1">
      <alignment horizontal="left" vertical="center"/>
    </xf>
    <xf numFmtId="43" fontId="16" fillId="4" borderId="0" xfId="3" applyFont="1" applyFill="1" applyProtection="1">
      <protection locked="0"/>
    </xf>
    <xf numFmtId="43" fontId="16" fillId="0" borderId="0" xfId="3" applyFont="1"/>
    <xf numFmtId="43" fontId="24" fillId="5" borderId="0" xfId="3" applyFont="1" applyFill="1" applyProtection="1">
      <protection locked="0"/>
    </xf>
    <xf numFmtId="3" fontId="27" fillId="0" borderId="0" xfId="0" applyNumberFormat="1" applyFont="1" applyBorder="1" applyAlignment="1" applyProtection="1">
      <alignment horizontal="center"/>
    </xf>
    <xf numFmtId="3" fontId="17" fillId="0" borderId="0" xfId="0" applyNumberFormat="1" applyFont="1" applyAlignment="1" applyProtection="1">
      <alignment horizontal="center"/>
    </xf>
    <xf numFmtId="0" fontId="17" fillId="0" borderId="7" xfId="0" applyFont="1" applyBorder="1" applyAlignment="1">
      <alignment horizontal="center"/>
    </xf>
    <xf numFmtId="0" fontId="27" fillId="0" borderId="9" xfId="0" applyFont="1" applyBorder="1" applyAlignment="1">
      <alignment horizontal="center"/>
    </xf>
    <xf numFmtId="3" fontId="27" fillId="0" borderId="10" xfId="0" applyNumberFormat="1" applyFont="1" applyBorder="1" applyAlignment="1" applyProtection="1">
      <alignment horizontal="center"/>
    </xf>
    <xf numFmtId="0" fontId="17" fillId="0" borderId="11" xfId="0" applyFont="1" applyBorder="1"/>
    <xf numFmtId="0" fontId="17" fillId="0" borderId="19" xfId="0" applyFont="1" applyBorder="1"/>
    <xf numFmtId="14" fontId="28" fillId="0" borderId="19" xfId="0" applyNumberFormat="1" applyFont="1" applyBorder="1" applyAlignment="1" applyProtection="1">
      <alignment horizontal="center"/>
    </xf>
    <xf numFmtId="10" fontId="29" fillId="6" borderId="0" xfId="2" applyNumberFormat="1" applyFont="1" applyFill="1" applyProtection="1">
      <protection locked="0"/>
    </xf>
    <xf numFmtId="43" fontId="17" fillId="0" borderId="22" xfId="3" applyFont="1" applyBorder="1"/>
    <xf numFmtId="43" fontId="17" fillId="0" borderId="23" xfId="3" applyFont="1" applyBorder="1"/>
    <xf numFmtId="0" fontId="17" fillId="0" borderId="21" xfId="0" applyFont="1" applyFill="1" applyBorder="1"/>
    <xf numFmtId="0" fontId="17" fillId="0" borderId="22" xfId="0" applyFont="1" applyFill="1" applyBorder="1" applyProtection="1"/>
    <xf numFmtId="0" fontId="17" fillId="0" borderId="20" xfId="0" applyFont="1" applyBorder="1"/>
    <xf numFmtId="0" fontId="17" fillId="0" borderId="8" xfId="0" applyFont="1" applyBorder="1"/>
    <xf numFmtId="0" fontId="23" fillId="0" borderId="17" xfId="0" applyFont="1" applyBorder="1" applyAlignment="1" applyProtection="1">
      <alignment horizontal="left" vertical="center"/>
    </xf>
    <xf numFmtId="0" fontId="23" fillId="0" borderId="2" xfId="0" applyFont="1" applyBorder="1" applyAlignment="1" applyProtection="1">
      <alignment horizontal="left" vertical="center"/>
    </xf>
    <xf numFmtId="0" fontId="23" fillId="0" borderId="18" xfId="0" applyFont="1" applyBorder="1" applyAlignment="1" applyProtection="1">
      <alignment horizontal="left" vertical="center"/>
    </xf>
    <xf numFmtId="0" fontId="27" fillId="0" borderId="20" xfId="0" applyFont="1" applyBorder="1" applyAlignment="1" applyProtection="1">
      <alignment horizontal="center" vertical="center"/>
    </xf>
    <xf numFmtId="0" fontId="27" fillId="0" borderId="0" xfId="0" applyFont="1" applyBorder="1" applyAlignment="1" applyProtection="1">
      <alignment horizontal="center"/>
    </xf>
  </cellXfs>
  <cellStyles count="4">
    <cellStyle name="Comma" xfId="3" builtinId="3"/>
    <cellStyle name="Currency" xfId="1" builtinId="4"/>
    <cellStyle name="Normal" xfId="0" builtinId="0"/>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1135381</xdr:colOff>
      <xdr:row>0</xdr:row>
      <xdr:rowOff>53340</xdr:rowOff>
    </xdr:from>
    <xdr:to>
      <xdr:col>2</xdr:col>
      <xdr:colOff>1402081</xdr:colOff>
      <xdr:row>0</xdr:row>
      <xdr:rowOff>882636</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35381" y="53340"/>
          <a:ext cx="4137660" cy="8292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1135381</xdr:colOff>
      <xdr:row>0</xdr:row>
      <xdr:rowOff>53340</xdr:rowOff>
    </xdr:from>
    <xdr:to>
      <xdr:col>4</xdr:col>
      <xdr:colOff>17781</xdr:colOff>
      <xdr:row>0</xdr:row>
      <xdr:rowOff>882636</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35381" y="53340"/>
          <a:ext cx="3784600" cy="8292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5"/>
  <sheetViews>
    <sheetView workbookViewId="0">
      <selection activeCell="B80" sqref="B80"/>
    </sheetView>
  </sheetViews>
  <sheetFormatPr baseColWidth="10" defaultColWidth="10.6640625" defaultRowHeight="13" x14ac:dyDescent="0.15"/>
  <cols>
    <col min="1" max="1" width="23.33203125" style="1" customWidth="1"/>
    <col min="2" max="2" width="5.33203125" style="1" bestFit="1" customWidth="1"/>
    <col min="3" max="3" width="4.6640625" style="1" bestFit="1" customWidth="1"/>
    <col min="4" max="4" width="5.6640625" style="1" bestFit="1" customWidth="1"/>
    <col min="5" max="5" width="13.6640625" style="1" customWidth="1"/>
    <col min="6" max="6" width="16" style="1" customWidth="1"/>
    <col min="7" max="16384" width="10.6640625" style="1"/>
  </cols>
  <sheetData>
    <row r="1" spans="1:6" s="3" customFormat="1" ht="21" thickBot="1" x14ac:dyDescent="0.25">
      <c r="A1" s="87" t="s">
        <v>64</v>
      </c>
      <c r="B1" s="87"/>
      <c r="C1" s="87"/>
      <c r="D1" s="87"/>
      <c r="E1" s="87"/>
      <c r="F1" s="87"/>
    </row>
    <row r="2" spans="1:6" s="2" customFormat="1" ht="18" x14ac:dyDescent="0.2">
      <c r="A2" s="4" t="s">
        <v>0</v>
      </c>
      <c r="B2" s="88"/>
      <c r="C2" s="88"/>
      <c r="D2" s="88"/>
      <c r="E2" s="88"/>
      <c r="F2" s="88"/>
    </row>
    <row r="3" spans="1:6" s="2" customFormat="1" x14ac:dyDescent="0.15">
      <c r="A3" s="5" t="s">
        <v>1</v>
      </c>
      <c r="B3" s="89"/>
      <c r="C3" s="89"/>
      <c r="D3" s="89"/>
      <c r="E3" s="6" t="s">
        <v>2</v>
      </c>
      <c r="F3" s="7"/>
    </row>
    <row r="4" spans="1:6" ht="26" x14ac:dyDescent="0.15">
      <c r="A4" s="8"/>
      <c r="B4" s="8" t="s">
        <v>3</v>
      </c>
      <c r="C4" s="8" t="s">
        <v>5</v>
      </c>
      <c r="D4" s="8" t="s">
        <v>6</v>
      </c>
      <c r="E4" s="9" t="s">
        <v>7</v>
      </c>
      <c r="F4" s="10" t="s">
        <v>8</v>
      </c>
    </row>
    <row r="5" spans="1:6" s="11" customFormat="1" ht="16" x14ac:dyDescent="0.2">
      <c r="A5" s="90" t="s">
        <v>82</v>
      </c>
      <c r="B5" s="91"/>
      <c r="C5" s="91"/>
      <c r="D5" s="91"/>
      <c r="E5" s="91"/>
      <c r="F5" s="91"/>
    </row>
    <row r="6" spans="1:6" s="11" customFormat="1" x14ac:dyDescent="0.15">
      <c r="A6" s="33" t="s">
        <v>100</v>
      </c>
      <c r="B6" s="34"/>
      <c r="C6" s="34"/>
      <c r="D6" s="34"/>
      <c r="E6" s="35"/>
      <c r="F6" s="52">
        <v>1500</v>
      </c>
    </row>
    <row r="7" spans="1:6" s="11" customFormat="1" ht="16" x14ac:dyDescent="0.2">
      <c r="A7" s="31"/>
      <c r="B7" s="29"/>
      <c r="C7" s="29"/>
      <c r="D7" s="29"/>
      <c r="E7" s="18" t="s">
        <v>15</v>
      </c>
      <c r="F7" s="53">
        <f>SUM(F6)</f>
        <v>1500</v>
      </c>
    </row>
    <row r="8" spans="1:6" s="11" customFormat="1" ht="16" x14ac:dyDescent="0.2">
      <c r="A8" s="90" t="s">
        <v>9</v>
      </c>
      <c r="B8" s="91"/>
      <c r="C8" s="91"/>
      <c r="D8" s="91"/>
      <c r="E8" s="91"/>
      <c r="F8" s="91"/>
    </row>
    <row r="9" spans="1:6" s="11" customFormat="1" x14ac:dyDescent="0.15">
      <c r="A9" s="36" t="s">
        <v>10</v>
      </c>
      <c r="B9" s="37"/>
      <c r="C9" s="37"/>
      <c r="D9" s="37"/>
      <c r="E9" s="13"/>
      <c r="F9" s="14">
        <v>0</v>
      </c>
    </row>
    <row r="10" spans="1:6" s="11" customFormat="1" x14ac:dyDescent="0.15">
      <c r="A10" s="36" t="s">
        <v>11</v>
      </c>
      <c r="B10" s="37"/>
      <c r="C10" s="37"/>
      <c r="D10" s="37"/>
      <c r="E10" s="15"/>
      <c r="F10" s="16">
        <v>0</v>
      </c>
    </row>
    <row r="11" spans="1:6" s="11" customFormat="1" x14ac:dyDescent="0.15">
      <c r="A11" s="36" t="s">
        <v>12</v>
      </c>
      <c r="B11" s="37"/>
      <c r="C11" s="37"/>
      <c r="D11" s="37"/>
      <c r="E11" s="15"/>
      <c r="F11" s="16"/>
    </row>
    <row r="12" spans="1:6" s="11" customFormat="1" x14ac:dyDescent="0.15">
      <c r="A12" s="36" t="s">
        <v>13</v>
      </c>
      <c r="B12" s="37"/>
      <c r="C12" s="37"/>
      <c r="D12" s="37"/>
      <c r="E12" s="15"/>
      <c r="F12" s="16"/>
    </row>
    <row r="13" spans="1:6" x14ac:dyDescent="0.15">
      <c r="A13" s="36" t="s">
        <v>14</v>
      </c>
      <c r="B13" s="37"/>
      <c r="C13" s="37"/>
      <c r="D13" s="37"/>
      <c r="E13" s="15"/>
      <c r="F13" s="16"/>
    </row>
    <row r="14" spans="1:6" s="11" customFormat="1" x14ac:dyDescent="0.15">
      <c r="A14" s="17"/>
      <c r="B14" s="17"/>
      <c r="C14" s="17"/>
      <c r="D14" s="17"/>
      <c r="E14" s="18" t="s">
        <v>15</v>
      </c>
      <c r="F14" s="19">
        <f>SUM(F9:F13)</f>
        <v>0</v>
      </c>
    </row>
    <row r="15" spans="1:6" s="11" customFormat="1" ht="16" x14ac:dyDescent="0.2">
      <c r="A15" s="92" t="s">
        <v>16</v>
      </c>
      <c r="B15" s="91"/>
      <c r="C15" s="91"/>
      <c r="D15" s="91"/>
      <c r="E15" s="91"/>
      <c r="F15" s="91"/>
    </row>
    <row r="16" spans="1:6" s="11" customFormat="1" x14ac:dyDescent="0.15">
      <c r="A16" s="36" t="s">
        <v>17</v>
      </c>
      <c r="B16" s="37"/>
      <c r="C16" s="37"/>
      <c r="D16" s="37"/>
      <c r="E16" s="13"/>
      <c r="F16" s="14"/>
    </row>
    <row r="17" spans="1:6" s="11" customFormat="1" x14ac:dyDescent="0.15">
      <c r="A17" s="36" t="s">
        <v>18</v>
      </c>
      <c r="B17" s="37"/>
      <c r="C17" s="37"/>
      <c r="D17" s="37"/>
      <c r="E17" s="15"/>
      <c r="F17" s="16">
        <v>6000</v>
      </c>
    </row>
    <row r="18" spans="1:6" s="11" customFormat="1" x14ac:dyDescent="0.15">
      <c r="A18" s="36" t="s">
        <v>19</v>
      </c>
      <c r="B18" s="37"/>
      <c r="C18" s="37"/>
      <c r="D18" s="37"/>
      <c r="E18" s="15"/>
      <c r="F18" s="16"/>
    </row>
    <row r="19" spans="1:6" s="11" customFormat="1" x14ac:dyDescent="0.15">
      <c r="A19" s="43" t="s">
        <v>20</v>
      </c>
      <c r="B19" s="37"/>
      <c r="C19" s="37"/>
      <c r="D19" s="37"/>
      <c r="E19" s="15"/>
      <c r="F19" s="16"/>
    </row>
    <row r="20" spans="1:6" s="11" customFormat="1" x14ac:dyDescent="0.15">
      <c r="A20" s="36" t="s">
        <v>21</v>
      </c>
      <c r="B20" s="37"/>
      <c r="C20" s="37"/>
      <c r="D20" s="37"/>
      <c r="E20" s="15"/>
      <c r="F20" s="16"/>
    </row>
    <row r="21" spans="1:6" s="11" customFormat="1" x14ac:dyDescent="0.15">
      <c r="A21" s="36" t="s">
        <v>22</v>
      </c>
      <c r="B21" s="37"/>
      <c r="C21" s="37"/>
      <c r="D21" s="37"/>
      <c r="E21" s="15"/>
      <c r="F21" s="16">
        <v>800</v>
      </c>
    </row>
    <row r="22" spans="1:6" s="11" customFormat="1" x14ac:dyDescent="0.15">
      <c r="A22" s="43" t="s">
        <v>80</v>
      </c>
      <c r="B22" s="37"/>
      <c r="C22" s="37"/>
      <c r="D22" s="37"/>
      <c r="E22" s="15"/>
      <c r="F22" s="16">
        <v>1150</v>
      </c>
    </row>
    <row r="23" spans="1:6" s="11" customFormat="1" x14ac:dyDescent="0.15">
      <c r="A23" s="43" t="s">
        <v>81</v>
      </c>
      <c r="B23" s="37"/>
      <c r="C23" s="37"/>
      <c r="D23" s="37"/>
      <c r="E23" s="15"/>
      <c r="F23" s="16"/>
    </row>
    <row r="24" spans="1:6" s="11" customFormat="1" x14ac:dyDescent="0.15">
      <c r="A24" s="38" t="s">
        <v>83</v>
      </c>
      <c r="B24" s="37"/>
      <c r="C24" s="37"/>
      <c r="D24" s="37"/>
      <c r="E24" s="15"/>
      <c r="F24" s="16"/>
    </row>
    <row r="25" spans="1:6" s="11" customFormat="1" x14ac:dyDescent="0.15">
      <c r="A25" s="38" t="s">
        <v>103</v>
      </c>
      <c r="B25" s="37"/>
      <c r="C25" s="37"/>
      <c r="D25" s="37"/>
      <c r="E25" s="15"/>
      <c r="F25" s="16">
        <v>300</v>
      </c>
    </row>
    <row r="26" spans="1:6" s="11" customFormat="1" x14ac:dyDescent="0.15">
      <c r="A26" s="38" t="s">
        <v>104</v>
      </c>
      <c r="B26" s="37"/>
      <c r="C26" s="37"/>
      <c r="D26" s="37"/>
      <c r="E26" s="15"/>
      <c r="F26" s="16">
        <v>300</v>
      </c>
    </row>
    <row r="27" spans="1:6" s="11" customFormat="1" x14ac:dyDescent="0.15">
      <c r="A27" s="38"/>
      <c r="B27" s="37"/>
      <c r="C27" s="37"/>
      <c r="D27" s="37"/>
      <c r="E27" s="15"/>
      <c r="F27" s="16"/>
    </row>
    <row r="28" spans="1:6" s="11" customFormat="1" x14ac:dyDescent="0.15">
      <c r="A28" s="38"/>
      <c r="B28" s="37"/>
      <c r="C28" s="37"/>
      <c r="D28" s="37"/>
      <c r="E28" s="15"/>
      <c r="F28" s="16"/>
    </row>
    <row r="29" spans="1:6" x14ac:dyDescent="0.15">
      <c r="A29" s="44"/>
      <c r="B29" s="37"/>
      <c r="C29" s="37"/>
      <c r="D29" s="37"/>
      <c r="E29" s="15"/>
      <c r="F29" s="16"/>
    </row>
    <row r="30" spans="1:6" s="11" customFormat="1" x14ac:dyDescent="0.15">
      <c r="A30" s="17"/>
      <c r="B30" s="17"/>
      <c r="C30" s="17"/>
      <c r="D30" s="17"/>
      <c r="E30" s="18" t="s">
        <v>15</v>
      </c>
      <c r="F30" s="19">
        <f>SUM(F16:F29)</f>
        <v>8550</v>
      </c>
    </row>
    <row r="31" spans="1:6" s="11" customFormat="1" ht="16" x14ac:dyDescent="0.2">
      <c r="A31" s="92" t="s">
        <v>24</v>
      </c>
      <c r="B31" s="91"/>
      <c r="C31" s="91"/>
      <c r="D31" s="91"/>
      <c r="E31" s="91"/>
      <c r="F31" s="91"/>
    </row>
    <row r="32" spans="1:6" s="11" customFormat="1" x14ac:dyDescent="0.15">
      <c r="A32" s="36" t="s">
        <v>25</v>
      </c>
      <c r="B32" s="37"/>
      <c r="C32" s="37"/>
      <c r="D32" s="37"/>
      <c r="E32" s="13"/>
      <c r="F32" s="14">
        <v>600</v>
      </c>
    </row>
    <row r="33" spans="1:6" s="11" customFormat="1" x14ac:dyDescent="0.15">
      <c r="A33" s="36" t="s">
        <v>26</v>
      </c>
      <c r="B33" s="37"/>
      <c r="C33" s="37"/>
      <c r="D33" s="37"/>
      <c r="E33" s="15"/>
      <c r="F33" s="16"/>
    </row>
    <row r="34" spans="1:6" s="11" customFormat="1" x14ac:dyDescent="0.15">
      <c r="A34" s="36" t="s">
        <v>27</v>
      </c>
      <c r="B34" s="37"/>
      <c r="C34" s="37"/>
      <c r="D34" s="37"/>
      <c r="E34" s="15"/>
      <c r="F34" s="16">
        <v>2750</v>
      </c>
    </row>
    <row r="35" spans="1:6" s="11" customFormat="1" x14ac:dyDescent="0.15">
      <c r="A35" s="36" t="s">
        <v>28</v>
      </c>
      <c r="B35" s="37"/>
      <c r="C35" s="37"/>
      <c r="D35" s="37"/>
      <c r="E35" s="15"/>
      <c r="F35" s="16"/>
    </row>
    <row r="36" spans="1:6" s="11" customFormat="1" x14ac:dyDescent="0.15">
      <c r="A36" s="36" t="s">
        <v>29</v>
      </c>
      <c r="B36" s="37"/>
      <c r="C36" s="37"/>
      <c r="D36" s="37"/>
      <c r="E36" s="15"/>
      <c r="F36" s="16"/>
    </row>
    <row r="37" spans="1:6" s="11" customFormat="1" x14ac:dyDescent="0.15">
      <c r="A37" s="43" t="s">
        <v>30</v>
      </c>
      <c r="B37" s="37"/>
      <c r="C37" s="37"/>
      <c r="D37" s="37"/>
      <c r="E37" s="15"/>
      <c r="F37" s="16"/>
    </row>
    <row r="38" spans="1:6" s="11" customFormat="1" x14ac:dyDescent="0.15">
      <c r="A38" s="36" t="s">
        <v>31</v>
      </c>
      <c r="B38" s="37"/>
      <c r="C38" s="37"/>
      <c r="D38" s="37"/>
      <c r="E38" s="15"/>
      <c r="F38" s="16"/>
    </row>
    <row r="39" spans="1:6" s="11" customFormat="1" x14ac:dyDescent="0.15">
      <c r="A39" s="36" t="s">
        <v>32</v>
      </c>
      <c r="B39" s="37"/>
      <c r="C39" s="37"/>
      <c r="D39" s="37"/>
      <c r="E39" s="15"/>
      <c r="F39" s="16"/>
    </row>
    <row r="40" spans="1:6" s="11" customFormat="1" x14ac:dyDescent="0.15">
      <c r="A40" s="36" t="s">
        <v>33</v>
      </c>
      <c r="B40" s="37"/>
      <c r="C40" s="37"/>
      <c r="D40" s="37"/>
      <c r="E40" s="15"/>
      <c r="F40" s="16"/>
    </row>
    <row r="41" spans="1:6" s="11" customFormat="1" x14ac:dyDescent="0.15">
      <c r="A41" s="36" t="s">
        <v>34</v>
      </c>
      <c r="B41" s="37"/>
      <c r="C41" s="37"/>
      <c r="D41" s="37"/>
      <c r="E41" s="15"/>
      <c r="F41" s="16"/>
    </row>
    <row r="42" spans="1:6" s="11" customFormat="1" x14ac:dyDescent="0.15">
      <c r="A42" s="36" t="s">
        <v>35</v>
      </c>
      <c r="B42" s="37"/>
      <c r="C42" s="37"/>
      <c r="D42" s="37"/>
      <c r="E42" s="15"/>
      <c r="F42" s="16"/>
    </row>
    <row r="43" spans="1:6" s="11" customFormat="1" x14ac:dyDescent="0.15">
      <c r="A43" s="36" t="s">
        <v>36</v>
      </c>
      <c r="B43" s="37"/>
      <c r="C43" s="37"/>
      <c r="D43" s="37"/>
      <c r="E43" s="15"/>
      <c r="F43" s="16"/>
    </row>
    <row r="44" spans="1:6" s="11" customFormat="1" x14ac:dyDescent="0.15">
      <c r="A44" s="36" t="s">
        <v>37</v>
      </c>
      <c r="B44" s="37"/>
      <c r="C44" s="37"/>
      <c r="D44" s="37"/>
      <c r="E44" s="15"/>
      <c r="F44" s="16"/>
    </row>
    <row r="45" spans="1:6" s="11" customFormat="1" x14ac:dyDescent="0.15">
      <c r="A45" s="36" t="s">
        <v>38</v>
      </c>
      <c r="B45" s="37"/>
      <c r="C45" s="37"/>
      <c r="D45" s="37"/>
      <c r="E45" s="15"/>
      <c r="F45" s="16"/>
    </row>
    <row r="46" spans="1:6" s="11" customFormat="1" x14ac:dyDescent="0.15">
      <c r="A46" s="36" t="s">
        <v>39</v>
      </c>
      <c r="B46" s="37"/>
      <c r="C46" s="37"/>
      <c r="D46" s="37"/>
      <c r="E46" s="15"/>
      <c r="F46" s="16"/>
    </row>
    <row r="47" spans="1:6" s="11" customFormat="1" x14ac:dyDescent="0.15">
      <c r="A47" s="38" t="s">
        <v>84</v>
      </c>
      <c r="B47" s="37"/>
      <c r="C47" s="37"/>
      <c r="D47" s="37"/>
      <c r="E47" s="15"/>
      <c r="F47" s="16"/>
    </row>
    <row r="48" spans="1:6" s="11" customFormat="1" x14ac:dyDescent="0.15">
      <c r="A48" s="38" t="s">
        <v>85</v>
      </c>
      <c r="B48" s="37"/>
      <c r="C48" s="37"/>
      <c r="D48" s="37"/>
      <c r="E48" s="15"/>
      <c r="F48" s="16">
        <v>2500</v>
      </c>
    </row>
    <row r="49" spans="1:6" s="11" customFormat="1" x14ac:dyDescent="0.15">
      <c r="A49" s="38" t="s">
        <v>86</v>
      </c>
      <c r="B49" s="37"/>
      <c r="C49" s="37"/>
      <c r="D49" s="37"/>
      <c r="E49" s="15"/>
      <c r="F49" s="16">
        <v>2000</v>
      </c>
    </row>
    <row r="50" spans="1:6" s="11" customFormat="1" x14ac:dyDescent="0.15">
      <c r="A50" s="38" t="s">
        <v>96</v>
      </c>
      <c r="B50" s="37"/>
      <c r="C50" s="37"/>
      <c r="D50" s="37"/>
      <c r="E50" s="15"/>
      <c r="F50" s="16"/>
    </row>
    <row r="51" spans="1:6" s="11" customFormat="1" x14ac:dyDescent="0.15">
      <c r="A51" s="38" t="s">
        <v>87</v>
      </c>
      <c r="B51" s="37"/>
      <c r="C51" s="37"/>
      <c r="D51" s="37"/>
      <c r="E51" s="15"/>
      <c r="F51" s="16">
        <v>2500</v>
      </c>
    </row>
    <row r="52" spans="1:6" s="11" customFormat="1" x14ac:dyDescent="0.15">
      <c r="A52" s="38" t="s">
        <v>88</v>
      </c>
      <c r="B52" s="37"/>
      <c r="C52" s="37"/>
      <c r="D52" s="37"/>
      <c r="E52" s="15"/>
      <c r="F52" s="16"/>
    </row>
    <row r="53" spans="1:6" s="11" customFormat="1" x14ac:dyDescent="0.15">
      <c r="A53" s="38" t="s">
        <v>89</v>
      </c>
      <c r="B53" s="37"/>
      <c r="C53" s="37"/>
      <c r="D53" s="37"/>
      <c r="E53" s="15"/>
      <c r="F53" s="16"/>
    </row>
    <row r="54" spans="1:6" s="11" customFormat="1" x14ac:dyDescent="0.15">
      <c r="A54" s="38" t="s">
        <v>90</v>
      </c>
      <c r="B54" s="37"/>
      <c r="C54" s="37"/>
      <c r="D54" s="37"/>
      <c r="E54" s="15"/>
      <c r="F54" s="16"/>
    </row>
    <row r="55" spans="1:6" s="11" customFormat="1" x14ac:dyDescent="0.15">
      <c r="A55" s="38" t="s">
        <v>92</v>
      </c>
      <c r="B55" s="37"/>
      <c r="C55" s="37"/>
      <c r="D55" s="37"/>
      <c r="E55" s="15"/>
      <c r="F55" s="16"/>
    </row>
    <row r="56" spans="1:6" s="11" customFormat="1" x14ac:dyDescent="0.15">
      <c r="A56" s="38" t="s">
        <v>93</v>
      </c>
      <c r="B56" s="37"/>
      <c r="C56" s="37"/>
      <c r="D56" s="37"/>
      <c r="E56" s="15"/>
      <c r="F56" s="16">
        <v>900</v>
      </c>
    </row>
    <row r="57" spans="1:6" s="11" customFormat="1" x14ac:dyDescent="0.15">
      <c r="A57" s="38" t="s">
        <v>94</v>
      </c>
      <c r="B57" s="37"/>
      <c r="C57" s="37"/>
      <c r="D57" s="37"/>
      <c r="E57" s="15"/>
      <c r="F57" s="16"/>
    </row>
    <row r="58" spans="1:6" s="11" customFormat="1" x14ac:dyDescent="0.15">
      <c r="A58" s="38" t="s">
        <v>95</v>
      </c>
      <c r="B58" s="37"/>
      <c r="C58" s="37"/>
      <c r="D58" s="37"/>
      <c r="E58" s="15"/>
      <c r="F58" s="16"/>
    </row>
    <row r="59" spans="1:6" s="11" customFormat="1" x14ac:dyDescent="0.15">
      <c r="A59" s="38" t="s">
        <v>97</v>
      </c>
      <c r="B59" s="37"/>
      <c r="C59" s="37"/>
      <c r="D59" s="37"/>
      <c r="E59" s="15"/>
      <c r="F59" s="16">
        <v>2250</v>
      </c>
    </row>
    <row r="60" spans="1:6" s="11" customFormat="1" x14ac:dyDescent="0.15">
      <c r="A60" s="38" t="s">
        <v>98</v>
      </c>
      <c r="B60" s="37"/>
      <c r="C60" s="37"/>
      <c r="D60" s="37"/>
      <c r="E60" s="15"/>
      <c r="F60" s="16"/>
    </row>
    <row r="61" spans="1:6" s="11" customFormat="1" x14ac:dyDescent="0.15">
      <c r="A61" s="55" t="s">
        <v>105</v>
      </c>
      <c r="B61" s="37"/>
      <c r="C61" s="37"/>
      <c r="D61" s="37"/>
      <c r="E61" s="15"/>
      <c r="F61" s="16">
        <v>850</v>
      </c>
    </row>
    <row r="62" spans="1:6" s="11" customFormat="1" x14ac:dyDescent="0.15">
      <c r="A62" s="55" t="s">
        <v>106</v>
      </c>
      <c r="B62" s="37"/>
      <c r="C62" s="37"/>
      <c r="D62" s="37"/>
      <c r="E62" s="15"/>
      <c r="F62" s="16">
        <v>2500</v>
      </c>
    </row>
    <row r="63" spans="1:6" s="11" customFormat="1" x14ac:dyDescent="0.15">
      <c r="A63" s="39"/>
      <c r="B63" s="37"/>
      <c r="C63" s="37"/>
      <c r="D63" s="37"/>
      <c r="E63" s="15"/>
      <c r="F63" s="16"/>
    </row>
    <row r="64" spans="1:6" s="11" customFormat="1" x14ac:dyDescent="0.15">
      <c r="A64" s="36"/>
      <c r="B64" s="37"/>
      <c r="C64" s="37"/>
      <c r="D64" s="37"/>
      <c r="E64" s="15"/>
      <c r="F64" s="16"/>
    </row>
    <row r="65" spans="1:6" x14ac:dyDescent="0.15">
      <c r="A65" s="40" t="s">
        <v>99</v>
      </c>
      <c r="B65" s="41"/>
      <c r="C65" s="41"/>
      <c r="D65" s="42"/>
      <c r="E65" s="15"/>
      <c r="F65" s="16"/>
    </row>
    <row r="66" spans="1:6" s="11" customFormat="1" x14ac:dyDescent="0.15">
      <c r="A66" s="12"/>
      <c r="B66" s="8"/>
      <c r="C66" s="8"/>
      <c r="D66" s="8"/>
      <c r="E66" s="18" t="s">
        <v>15</v>
      </c>
      <c r="F66" s="19">
        <f>SUM(F32:F65)</f>
        <v>16850</v>
      </c>
    </row>
    <row r="67" spans="1:6" s="11" customFormat="1" ht="16" x14ac:dyDescent="0.2">
      <c r="A67" s="92" t="s">
        <v>4</v>
      </c>
      <c r="B67" s="91"/>
      <c r="C67" s="91"/>
      <c r="D67" s="91"/>
      <c r="E67" s="91"/>
      <c r="F67" s="91"/>
    </row>
    <row r="68" spans="1:6" s="11" customFormat="1" x14ac:dyDescent="0.15">
      <c r="A68" s="36" t="s">
        <v>40</v>
      </c>
      <c r="B68" s="37"/>
      <c r="C68" s="37"/>
      <c r="D68" s="37"/>
      <c r="E68" s="13"/>
      <c r="F68" s="14">
        <v>0</v>
      </c>
    </row>
    <row r="69" spans="1:6" s="11" customFormat="1" x14ac:dyDescent="0.15">
      <c r="A69" s="36" t="s">
        <v>41</v>
      </c>
      <c r="B69" s="37"/>
      <c r="C69" s="37"/>
      <c r="D69" s="37"/>
      <c r="E69" s="15"/>
      <c r="F69" s="16">
        <v>1000</v>
      </c>
    </row>
    <row r="70" spans="1:6" s="11" customFormat="1" x14ac:dyDescent="0.15">
      <c r="A70" s="45" t="s">
        <v>42</v>
      </c>
      <c r="B70" s="37"/>
      <c r="C70" s="37"/>
      <c r="D70" s="37"/>
      <c r="E70" s="15"/>
      <c r="F70" s="16"/>
    </row>
    <row r="71" spans="1:6" s="11" customFormat="1" x14ac:dyDescent="0.15">
      <c r="A71" s="45" t="s">
        <v>43</v>
      </c>
      <c r="B71" s="37"/>
      <c r="C71" s="37"/>
      <c r="D71" s="37"/>
      <c r="E71" s="15"/>
      <c r="F71" s="16"/>
    </row>
    <row r="72" spans="1:6" s="11" customFormat="1" x14ac:dyDescent="0.15">
      <c r="A72" s="46" t="s">
        <v>91</v>
      </c>
      <c r="B72" s="37"/>
      <c r="C72" s="37"/>
      <c r="D72" s="37"/>
      <c r="E72" s="15"/>
      <c r="F72" s="16"/>
    </row>
    <row r="73" spans="1:6" s="11" customFormat="1" x14ac:dyDescent="0.15">
      <c r="A73" s="36" t="s">
        <v>44</v>
      </c>
      <c r="B73" s="37"/>
      <c r="C73" s="37"/>
      <c r="D73" s="37"/>
      <c r="E73" s="15"/>
      <c r="F73" s="16"/>
    </row>
    <row r="74" spans="1:6" s="11" customFormat="1" x14ac:dyDescent="0.15">
      <c r="A74" s="45" t="s">
        <v>45</v>
      </c>
      <c r="B74" s="37"/>
      <c r="C74" s="37"/>
      <c r="D74" s="37"/>
      <c r="E74" s="15"/>
      <c r="F74" s="16"/>
    </row>
    <row r="75" spans="1:6" s="11" customFormat="1" x14ac:dyDescent="0.15">
      <c r="A75" s="45" t="s">
        <v>46</v>
      </c>
      <c r="B75" s="37"/>
      <c r="C75" s="37"/>
      <c r="D75" s="37"/>
      <c r="E75" s="15"/>
      <c r="F75" s="16">
        <v>2100</v>
      </c>
    </row>
    <row r="76" spans="1:6" s="11" customFormat="1" x14ac:dyDescent="0.15">
      <c r="A76" s="45" t="s">
        <v>47</v>
      </c>
      <c r="B76" s="37"/>
      <c r="C76" s="37"/>
      <c r="D76" s="37"/>
      <c r="E76" s="15"/>
      <c r="F76" s="16"/>
    </row>
    <row r="77" spans="1:6" s="11" customFormat="1" x14ac:dyDescent="0.15">
      <c r="A77" s="36" t="s">
        <v>48</v>
      </c>
      <c r="B77" s="37"/>
      <c r="C77" s="37"/>
      <c r="D77" s="37"/>
      <c r="E77" s="15"/>
      <c r="F77" s="16"/>
    </row>
    <row r="78" spans="1:6" s="11" customFormat="1" x14ac:dyDescent="0.15">
      <c r="A78" s="36" t="s">
        <v>49</v>
      </c>
      <c r="B78" s="37"/>
      <c r="C78" s="37"/>
      <c r="D78" s="37"/>
      <c r="E78" s="15"/>
      <c r="F78" s="16"/>
    </row>
    <row r="79" spans="1:6" s="11" customFormat="1" x14ac:dyDescent="0.15">
      <c r="A79" s="45" t="s">
        <v>50</v>
      </c>
      <c r="B79" s="37"/>
      <c r="C79" s="37"/>
      <c r="D79" s="37"/>
      <c r="E79" s="15"/>
      <c r="F79" s="16"/>
    </row>
    <row r="80" spans="1:6" s="11" customFormat="1" x14ac:dyDescent="0.15">
      <c r="A80" s="45" t="s">
        <v>51</v>
      </c>
      <c r="B80" s="37"/>
      <c r="C80" s="37"/>
      <c r="D80" s="37"/>
      <c r="E80" s="15"/>
      <c r="F80" s="16"/>
    </row>
    <row r="81" spans="1:6" s="11" customFormat="1" x14ac:dyDescent="0.15">
      <c r="A81" s="36" t="s">
        <v>52</v>
      </c>
      <c r="B81" s="37"/>
      <c r="C81" s="37"/>
      <c r="D81" s="37"/>
      <c r="E81" s="15"/>
      <c r="F81" s="16"/>
    </row>
    <row r="82" spans="1:6" s="11" customFormat="1" x14ac:dyDescent="0.15">
      <c r="A82" s="45" t="s">
        <v>53</v>
      </c>
      <c r="B82" s="37"/>
      <c r="C82" s="37"/>
      <c r="D82" s="37"/>
      <c r="E82" s="15"/>
      <c r="F82" s="16"/>
    </row>
    <row r="83" spans="1:6" s="11" customFormat="1" x14ac:dyDescent="0.15">
      <c r="A83" s="45" t="s">
        <v>54</v>
      </c>
      <c r="B83" s="37"/>
      <c r="C83" s="37"/>
      <c r="D83" s="37"/>
      <c r="E83" s="15"/>
      <c r="F83" s="16"/>
    </row>
    <row r="84" spans="1:6" x14ac:dyDescent="0.15">
      <c r="A84" s="36" t="s">
        <v>23</v>
      </c>
      <c r="B84" s="37"/>
      <c r="C84" s="37"/>
      <c r="D84" s="37"/>
      <c r="E84" s="15"/>
      <c r="F84" s="16"/>
    </row>
    <row r="85" spans="1:6" s="11" customFormat="1" x14ac:dyDescent="0.15">
      <c r="A85" s="17"/>
      <c r="B85" s="17"/>
      <c r="C85" s="17"/>
      <c r="D85" s="17"/>
      <c r="E85" s="18" t="s">
        <v>15</v>
      </c>
      <c r="F85" s="19">
        <f>SUM(F68:F84)</f>
        <v>3100</v>
      </c>
    </row>
    <row r="86" spans="1:6" s="11" customFormat="1" ht="16" x14ac:dyDescent="0.2">
      <c r="A86" s="92" t="s">
        <v>55</v>
      </c>
      <c r="B86" s="91"/>
      <c r="C86" s="91"/>
      <c r="D86" s="91"/>
      <c r="E86" s="91"/>
      <c r="F86" s="91"/>
    </row>
    <row r="87" spans="1:6" s="11" customFormat="1" x14ac:dyDescent="0.15">
      <c r="A87" s="36" t="s">
        <v>56</v>
      </c>
      <c r="B87" s="37"/>
      <c r="C87" s="37"/>
      <c r="D87" s="37"/>
      <c r="E87" s="13"/>
      <c r="F87" s="14">
        <v>0</v>
      </c>
    </row>
    <row r="88" spans="1:6" s="11" customFormat="1" x14ac:dyDescent="0.15">
      <c r="A88" s="36" t="s">
        <v>57</v>
      </c>
      <c r="B88" s="37"/>
      <c r="C88" s="37"/>
      <c r="D88" s="37"/>
      <c r="E88" s="15"/>
      <c r="F88" s="16"/>
    </row>
    <row r="89" spans="1:6" s="11" customFormat="1" x14ac:dyDescent="0.15">
      <c r="A89" s="36" t="s">
        <v>58</v>
      </c>
      <c r="B89" s="37"/>
      <c r="C89" s="37"/>
      <c r="D89" s="37"/>
      <c r="E89" s="15"/>
      <c r="F89" s="16"/>
    </row>
    <row r="90" spans="1:6" s="11" customFormat="1" x14ac:dyDescent="0.15">
      <c r="A90" s="36" t="s">
        <v>59</v>
      </c>
      <c r="B90" s="37"/>
      <c r="C90" s="37"/>
      <c r="D90" s="37"/>
      <c r="E90" s="15"/>
      <c r="F90" s="16"/>
    </row>
    <row r="91" spans="1:6" s="11" customFormat="1" x14ac:dyDescent="0.15">
      <c r="A91" s="36" t="s">
        <v>60</v>
      </c>
      <c r="B91" s="37"/>
      <c r="C91" s="37"/>
      <c r="D91" s="37"/>
      <c r="E91" s="15"/>
      <c r="F91" s="16"/>
    </row>
    <row r="92" spans="1:6" x14ac:dyDescent="0.15">
      <c r="A92" s="47" t="s">
        <v>61</v>
      </c>
      <c r="B92" s="41"/>
      <c r="C92" s="41"/>
      <c r="D92" s="41"/>
      <c r="E92" s="15"/>
      <c r="F92" s="16">
        <v>0</v>
      </c>
    </row>
    <row r="93" spans="1:6" x14ac:dyDescent="0.15">
      <c r="A93" s="20"/>
      <c r="B93" s="20"/>
      <c r="C93" s="20"/>
      <c r="D93" s="20"/>
      <c r="E93" s="21" t="s">
        <v>15</v>
      </c>
      <c r="F93" s="22">
        <f>SUM(F87:F92)</f>
        <v>0</v>
      </c>
    </row>
    <row r="94" spans="1:6" ht="16" x14ac:dyDescent="0.2">
      <c r="A94" s="90" t="s">
        <v>79</v>
      </c>
      <c r="B94" s="91"/>
      <c r="C94" s="91"/>
      <c r="D94" s="91"/>
      <c r="E94" s="91"/>
      <c r="F94" s="91"/>
    </row>
    <row r="95" spans="1:6" ht="16" x14ac:dyDescent="0.2">
      <c r="A95" s="48" t="s">
        <v>101</v>
      </c>
      <c r="B95" s="49"/>
      <c r="C95" s="49"/>
      <c r="D95" s="49"/>
      <c r="E95" s="50"/>
      <c r="F95" s="54">
        <v>0</v>
      </c>
    </row>
    <row r="96" spans="1:6" ht="14" thickBot="1" x14ac:dyDescent="0.2">
      <c r="A96" s="28" t="s">
        <v>63</v>
      </c>
      <c r="B96" s="23"/>
      <c r="C96" s="27"/>
      <c r="D96" s="23"/>
      <c r="E96" s="24"/>
      <c r="F96" s="32">
        <f>F95+F93+F85+F66+F30+F14+F7</f>
        <v>30000</v>
      </c>
    </row>
    <row r="97" spans="1:6" ht="14" thickTop="1" x14ac:dyDescent="0.15">
      <c r="A97" s="93"/>
      <c r="B97" s="93"/>
      <c r="C97" s="93"/>
      <c r="D97" s="93"/>
      <c r="E97" s="25"/>
      <c r="F97" s="26"/>
    </row>
    <row r="98" spans="1:6" x14ac:dyDescent="0.15">
      <c r="A98" s="51" t="s">
        <v>62</v>
      </c>
      <c r="B98" s="86"/>
      <c r="C98" s="86"/>
      <c r="D98" s="86"/>
      <c r="E98" s="86"/>
      <c r="F98" s="86"/>
    </row>
    <row r="99" spans="1:6" x14ac:dyDescent="0.15">
      <c r="A99" s="86"/>
      <c r="B99" s="86"/>
      <c r="C99" s="86"/>
      <c r="D99" s="86"/>
      <c r="E99" s="86"/>
      <c r="F99" s="86"/>
    </row>
    <row r="100" spans="1:6" x14ac:dyDescent="0.15">
      <c r="A100" s="85"/>
      <c r="B100" s="85"/>
      <c r="C100" s="85"/>
      <c r="D100" s="85"/>
      <c r="E100" s="85"/>
      <c r="F100" s="85"/>
    </row>
    <row r="101" spans="1:6" x14ac:dyDescent="0.15">
      <c r="A101" s="85"/>
      <c r="B101" s="85"/>
      <c r="C101" s="85"/>
      <c r="D101" s="85"/>
      <c r="E101" s="85"/>
      <c r="F101" s="85"/>
    </row>
    <row r="102" spans="1:6" x14ac:dyDescent="0.15">
      <c r="A102" s="85"/>
      <c r="B102" s="85"/>
      <c r="C102" s="85"/>
      <c r="D102" s="85"/>
      <c r="E102" s="85"/>
      <c r="F102" s="85"/>
    </row>
    <row r="103" spans="1:6" x14ac:dyDescent="0.15">
      <c r="A103" s="85"/>
      <c r="B103" s="85"/>
      <c r="C103" s="85"/>
      <c r="D103" s="85"/>
      <c r="E103" s="85"/>
      <c r="F103" s="85"/>
    </row>
    <row r="104" spans="1:6" x14ac:dyDescent="0.15">
      <c r="A104" s="85"/>
      <c r="B104" s="85"/>
      <c r="C104" s="85"/>
      <c r="D104" s="85"/>
      <c r="E104" s="85"/>
      <c r="F104" s="85"/>
    </row>
    <row r="105" spans="1:6" x14ac:dyDescent="0.15">
      <c r="A105" s="85"/>
      <c r="B105" s="85"/>
      <c r="C105" s="85"/>
      <c r="D105" s="85"/>
      <c r="E105" s="85"/>
      <c r="F105" s="85"/>
    </row>
  </sheetData>
  <sheetProtection password="83AF" sheet="1" objects="1" scenarios="1" selectLockedCells="1"/>
  <mergeCells count="19">
    <mergeCell ref="A99:F99"/>
    <mergeCell ref="A100:F100"/>
    <mergeCell ref="A1:F1"/>
    <mergeCell ref="B2:F2"/>
    <mergeCell ref="B3:D3"/>
    <mergeCell ref="A8:F8"/>
    <mergeCell ref="A15:F15"/>
    <mergeCell ref="A31:F31"/>
    <mergeCell ref="A5:F5"/>
    <mergeCell ref="A94:F94"/>
    <mergeCell ref="A67:F67"/>
    <mergeCell ref="A86:F86"/>
    <mergeCell ref="A97:D97"/>
    <mergeCell ref="B98:F98"/>
    <mergeCell ref="A105:F105"/>
    <mergeCell ref="A101:F101"/>
    <mergeCell ref="A102:F102"/>
    <mergeCell ref="A103:F103"/>
    <mergeCell ref="A104:F104"/>
  </mergeCells>
  <phoneticPr fontId="0"/>
  <pageMargins left="0.75" right="0.75" top="1" bottom="1" header="0.5" footer="0.5"/>
  <pageSetup paperSize="0" orientation="portrait" horizontalDpi="4294967292" verticalDpi="429496729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tabSelected="1" workbookViewId="0">
      <selection activeCell="C18" sqref="C18"/>
    </sheetView>
  </sheetViews>
  <sheetFormatPr baseColWidth="10" defaultColWidth="11" defaultRowHeight="14" x14ac:dyDescent="0.2"/>
  <cols>
    <col min="1" max="1" width="38.33203125" style="58" customWidth="1"/>
    <col min="2" max="2" width="7.83203125" style="58" customWidth="1"/>
    <col min="3" max="3" width="25.1640625" style="67" customWidth="1"/>
    <col min="4" max="16384" width="11" style="58"/>
  </cols>
  <sheetData>
    <row r="1" spans="1:4" ht="74.5" customHeight="1" x14ac:dyDescent="0.2"/>
    <row r="2" spans="1:4" ht="19" x14ac:dyDescent="0.25">
      <c r="A2" s="94" t="s">
        <v>207</v>
      </c>
      <c r="B2" s="94"/>
      <c r="C2" s="94"/>
    </row>
    <row r="3" spans="1:4" x14ac:dyDescent="0.2">
      <c r="C3" s="78" t="s">
        <v>102</v>
      </c>
    </row>
    <row r="4" spans="1:4" x14ac:dyDescent="0.2">
      <c r="A4" s="60" t="s">
        <v>176</v>
      </c>
      <c r="B4" s="61"/>
      <c r="C4" s="62">
        <v>500000</v>
      </c>
    </row>
    <row r="5" spans="1:4" x14ac:dyDescent="0.2">
      <c r="A5" s="76" t="s">
        <v>197</v>
      </c>
      <c r="B5" s="63">
        <v>0.05</v>
      </c>
      <c r="C5" s="64">
        <f>C4*B5</f>
        <v>25000</v>
      </c>
    </row>
    <row r="6" spans="1:4" x14ac:dyDescent="0.2">
      <c r="A6" s="77" t="s">
        <v>67</v>
      </c>
      <c r="B6" s="65"/>
      <c r="C6" s="66">
        <f>C4-C5</f>
        <v>475000</v>
      </c>
      <c r="D6" s="60"/>
    </row>
    <row r="7" spans="1:4" x14ac:dyDescent="0.2">
      <c r="B7" s="65"/>
    </row>
    <row r="8" spans="1:4" x14ac:dyDescent="0.2">
      <c r="A8" s="60" t="s">
        <v>68</v>
      </c>
      <c r="B8" s="65"/>
    </row>
    <row r="9" spans="1:4" x14ac:dyDescent="0.2">
      <c r="A9" s="58" t="s">
        <v>177</v>
      </c>
      <c r="B9" s="68">
        <v>0.05</v>
      </c>
      <c r="C9" s="69">
        <f>C6*B9</f>
        <v>23750</v>
      </c>
      <c r="D9" s="58" t="s">
        <v>173</v>
      </c>
    </row>
    <row r="10" spans="1:4" x14ac:dyDescent="0.2">
      <c r="A10" s="58" t="s">
        <v>180</v>
      </c>
      <c r="B10" s="65"/>
      <c r="C10" s="62">
        <v>250</v>
      </c>
      <c r="D10" s="58" t="s">
        <v>173</v>
      </c>
    </row>
    <row r="11" spans="1:4" x14ac:dyDescent="0.2">
      <c r="A11" s="58" t="s">
        <v>181</v>
      </c>
      <c r="B11" s="65"/>
      <c r="C11" s="62">
        <v>250</v>
      </c>
      <c r="D11" s="58" t="s">
        <v>173</v>
      </c>
    </row>
    <row r="12" spans="1:4" x14ac:dyDescent="0.2">
      <c r="A12" s="58" t="s">
        <v>172</v>
      </c>
      <c r="C12" s="70">
        <v>250</v>
      </c>
      <c r="D12" s="58" t="s">
        <v>173</v>
      </c>
    </row>
    <row r="13" spans="1:4" x14ac:dyDescent="0.2">
      <c r="A13" s="75" t="s">
        <v>178</v>
      </c>
      <c r="C13" s="66">
        <f>SUM(C9:C12)</f>
        <v>24500</v>
      </c>
    </row>
    <row r="14" spans="1:4" x14ac:dyDescent="0.2">
      <c r="A14" s="60"/>
      <c r="C14" s="69"/>
    </row>
    <row r="15" spans="1:4" x14ac:dyDescent="0.2">
      <c r="A15" s="60" t="s">
        <v>174</v>
      </c>
      <c r="B15" s="65"/>
      <c r="C15" s="66">
        <f>SUM(C6-C13)</f>
        <v>450500</v>
      </c>
      <c r="D15" s="60" t="s">
        <v>173</v>
      </c>
    </row>
    <row r="16" spans="1:4" x14ac:dyDescent="0.2">
      <c r="B16" s="65"/>
    </row>
    <row r="17" spans="1:4" x14ac:dyDescent="0.2">
      <c r="A17" s="60" t="s">
        <v>70</v>
      </c>
      <c r="B17" s="71"/>
      <c r="C17" s="62">
        <v>350000</v>
      </c>
    </row>
    <row r="18" spans="1:4" x14ac:dyDescent="0.2">
      <c r="A18" s="60" t="s">
        <v>209</v>
      </c>
      <c r="C18" s="70">
        <v>50000</v>
      </c>
    </row>
    <row r="19" spans="1:4" x14ac:dyDescent="0.2">
      <c r="A19" s="75" t="s">
        <v>179</v>
      </c>
      <c r="C19" s="66">
        <f>SUM(C17:C18)</f>
        <v>400000</v>
      </c>
    </row>
    <row r="20" spans="1:4" x14ac:dyDescent="0.2">
      <c r="A20" s="60"/>
      <c r="C20" s="69"/>
    </row>
    <row r="21" spans="1:4" x14ac:dyDescent="0.2">
      <c r="A21" s="60" t="s">
        <v>175</v>
      </c>
      <c r="C21" s="66">
        <f>C15-C19</f>
        <v>50500</v>
      </c>
      <c r="D21" s="60"/>
    </row>
    <row r="22" spans="1:4" x14ac:dyDescent="0.2">
      <c r="C22" s="72"/>
    </row>
    <row r="23" spans="1:4" x14ac:dyDescent="0.2">
      <c r="A23" s="60" t="s">
        <v>183</v>
      </c>
    </row>
    <row r="24" spans="1:4" x14ac:dyDescent="0.2">
      <c r="A24" s="58" t="s">
        <v>66</v>
      </c>
      <c r="B24" s="68">
        <v>0.02</v>
      </c>
      <c r="C24" s="67">
        <f>C50*B24</f>
        <v>6650</v>
      </c>
    </row>
    <row r="25" spans="1:4" x14ac:dyDescent="0.2">
      <c r="A25" s="58" t="s">
        <v>182</v>
      </c>
      <c r="C25" s="62">
        <v>1500</v>
      </c>
    </row>
    <row r="26" spans="1:4" x14ac:dyDescent="0.2">
      <c r="A26" s="58" t="s">
        <v>185</v>
      </c>
      <c r="C26" s="62">
        <v>250</v>
      </c>
    </row>
    <row r="27" spans="1:4" x14ac:dyDescent="0.2">
      <c r="A27" s="58" t="s">
        <v>184</v>
      </c>
      <c r="B27" s="71"/>
      <c r="C27" s="62">
        <f>C17*0.005</f>
        <v>1750</v>
      </c>
    </row>
    <row r="28" spans="1:4" x14ac:dyDescent="0.2">
      <c r="A28" s="58" t="s">
        <v>65</v>
      </c>
      <c r="C28" s="62">
        <v>250</v>
      </c>
    </row>
    <row r="29" spans="1:4" x14ac:dyDescent="0.2">
      <c r="A29" s="58" t="s">
        <v>181</v>
      </c>
      <c r="C29" s="62">
        <v>250</v>
      </c>
    </row>
    <row r="30" spans="1:4" x14ac:dyDescent="0.2">
      <c r="A30" s="58" t="s">
        <v>172</v>
      </c>
      <c r="C30" s="70">
        <v>350</v>
      </c>
    </row>
    <row r="31" spans="1:4" x14ac:dyDescent="0.2">
      <c r="A31" s="75" t="s">
        <v>69</v>
      </c>
      <c r="C31" s="66">
        <f>SUM(C24:C30)</f>
        <v>11000</v>
      </c>
    </row>
    <row r="32" spans="1:4" x14ac:dyDescent="0.2">
      <c r="A32" s="75"/>
      <c r="C32" s="69"/>
    </row>
    <row r="33" spans="1:4" x14ac:dyDescent="0.2">
      <c r="A33" s="60" t="s">
        <v>195</v>
      </c>
      <c r="C33" s="66">
        <f>C21-C31</f>
        <v>39500</v>
      </c>
      <c r="D33" s="60"/>
    </row>
    <row r="34" spans="1:4" x14ac:dyDescent="0.2">
      <c r="C34" s="72"/>
    </row>
    <row r="35" spans="1:4" x14ac:dyDescent="0.2">
      <c r="A35" s="60" t="s">
        <v>192</v>
      </c>
    </row>
    <row r="36" spans="1:4" x14ac:dyDescent="0.2">
      <c r="A36" s="58" t="s">
        <v>193</v>
      </c>
      <c r="B36" s="73">
        <v>0.15</v>
      </c>
      <c r="C36" s="67">
        <f>C50*B36/2</f>
        <v>24937.5</v>
      </c>
    </row>
    <row r="37" spans="1:4" x14ac:dyDescent="0.2">
      <c r="A37" s="58" t="s">
        <v>189</v>
      </c>
      <c r="C37" s="62">
        <v>200</v>
      </c>
    </row>
    <row r="38" spans="1:4" x14ac:dyDescent="0.2">
      <c r="A38" s="58" t="s">
        <v>190</v>
      </c>
      <c r="C38" s="62">
        <v>500</v>
      </c>
    </row>
    <row r="39" spans="1:4" x14ac:dyDescent="0.2">
      <c r="A39" s="58" t="s">
        <v>188</v>
      </c>
      <c r="C39" s="62">
        <v>0</v>
      </c>
    </row>
    <row r="40" spans="1:4" x14ac:dyDescent="0.2">
      <c r="A40" s="58" t="s">
        <v>191</v>
      </c>
      <c r="C40" s="62">
        <v>1200</v>
      </c>
    </row>
    <row r="41" spans="1:4" x14ac:dyDescent="0.2">
      <c r="A41" s="58" t="s">
        <v>186</v>
      </c>
      <c r="C41" s="62">
        <v>1200</v>
      </c>
    </row>
    <row r="42" spans="1:4" x14ac:dyDescent="0.2">
      <c r="A42" s="58" t="s">
        <v>187</v>
      </c>
      <c r="C42" s="62">
        <v>200</v>
      </c>
    </row>
    <row r="43" spans="1:4" x14ac:dyDescent="0.2">
      <c r="A43" s="58" t="s">
        <v>172</v>
      </c>
      <c r="C43" s="70">
        <v>250</v>
      </c>
    </row>
    <row r="44" spans="1:4" x14ac:dyDescent="0.2">
      <c r="A44" s="75" t="s">
        <v>194</v>
      </c>
      <c r="C44" s="66">
        <f>SUM(C36:C43)</f>
        <v>28487.5</v>
      </c>
    </row>
    <row r="45" spans="1:4" x14ac:dyDescent="0.2">
      <c r="A45" s="75"/>
      <c r="C45" s="69"/>
    </row>
    <row r="46" spans="1:4" x14ac:dyDescent="0.2">
      <c r="A46" s="60" t="s">
        <v>199</v>
      </c>
      <c r="C46" s="66">
        <f>C19+C31+C44</f>
        <v>439487.5</v>
      </c>
    </row>
    <row r="48" spans="1:4" x14ac:dyDescent="0.2">
      <c r="A48" s="81" t="s">
        <v>196</v>
      </c>
      <c r="B48" s="82"/>
      <c r="C48" s="83">
        <f>C33-C44</f>
        <v>11012.5</v>
      </c>
    </row>
    <row r="50" spans="1:4" x14ac:dyDescent="0.2">
      <c r="A50" s="60" t="s">
        <v>171</v>
      </c>
      <c r="B50" s="73">
        <v>0.7</v>
      </c>
      <c r="C50" s="66">
        <f>SUM(C6*B50)</f>
        <v>332500</v>
      </c>
    </row>
    <row r="51" spans="1:4" x14ac:dyDescent="0.2">
      <c r="A51" s="60" t="s">
        <v>204</v>
      </c>
      <c r="B51" s="65"/>
      <c r="C51" s="66">
        <f>C18</f>
        <v>50000</v>
      </c>
    </row>
    <row r="52" spans="1:4" x14ac:dyDescent="0.2">
      <c r="A52" s="60" t="s">
        <v>205</v>
      </c>
      <c r="B52" s="65"/>
      <c r="C52" s="66">
        <f>C50-C51</f>
        <v>282500</v>
      </c>
    </row>
    <row r="53" spans="1:4" x14ac:dyDescent="0.2">
      <c r="A53" s="60"/>
      <c r="B53" s="65"/>
    </row>
    <row r="54" spans="1:4" x14ac:dyDescent="0.2">
      <c r="A54" s="60" t="s">
        <v>201</v>
      </c>
      <c r="B54" s="73">
        <v>0.1</v>
      </c>
      <c r="C54" s="74">
        <f>B54*C17</f>
        <v>35000</v>
      </c>
      <c r="D54" s="59"/>
    </row>
    <row r="55" spans="1:4" x14ac:dyDescent="0.2">
      <c r="A55" s="60" t="s">
        <v>198</v>
      </c>
      <c r="C55" s="64">
        <f>C17+C31-C52-C54</f>
        <v>43500</v>
      </c>
    </row>
    <row r="56" spans="1:4" x14ac:dyDescent="0.2">
      <c r="A56" s="75" t="s">
        <v>200</v>
      </c>
      <c r="C56" s="79">
        <f>C17+C31-C52</f>
        <v>78500</v>
      </c>
    </row>
    <row r="57" spans="1:4" x14ac:dyDescent="0.2">
      <c r="A57" s="80" t="s">
        <v>206</v>
      </c>
      <c r="C57" s="64">
        <f>C44</f>
        <v>28487.5</v>
      </c>
    </row>
    <row r="58" spans="1:4" x14ac:dyDescent="0.2">
      <c r="A58" s="75" t="s">
        <v>202</v>
      </c>
      <c r="C58" s="79">
        <f>C56+C57</f>
        <v>106987.5</v>
      </c>
    </row>
    <row r="59" spans="1:4" x14ac:dyDescent="0.2">
      <c r="A59" s="75"/>
      <c r="C59" s="79"/>
    </row>
    <row r="60" spans="1:4" x14ac:dyDescent="0.2">
      <c r="A60" s="81" t="s">
        <v>203</v>
      </c>
      <c r="B60" s="82"/>
      <c r="C60" s="84">
        <f>C48/C58*2</f>
        <v>0.2058651711648557</v>
      </c>
    </row>
    <row r="62" spans="1:4" ht="15" thickBot="1" x14ac:dyDescent="0.25"/>
    <row r="63" spans="1:4" x14ac:dyDescent="0.2">
      <c r="A63" s="95" t="s">
        <v>208</v>
      </c>
      <c r="B63" s="96"/>
      <c r="C63" s="97"/>
    </row>
    <row r="64" spans="1:4" x14ac:dyDescent="0.2">
      <c r="A64" s="98"/>
      <c r="B64" s="99"/>
      <c r="C64" s="100"/>
    </row>
    <row r="65" spans="1:3" ht="15" thickBot="1" x14ac:dyDescent="0.25">
      <c r="A65" s="101"/>
      <c r="B65" s="102"/>
      <c r="C65" s="103"/>
    </row>
  </sheetData>
  <sheetProtection selectLockedCells="1"/>
  <sortState ref="A38:H44">
    <sortCondition ref="A38:A44"/>
  </sortState>
  <mergeCells count="2">
    <mergeCell ref="A2:C2"/>
    <mergeCell ref="A63:C65"/>
  </mergeCells>
  <phoneticPr fontId="0" type="noConversion"/>
  <pageMargins left="0.75" right="0.75" top="1" bottom="1" header="0.5" footer="0.5"/>
  <pageSetup orientation="portrait" horizontalDpi="4294967292" vertic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7"/>
  <sheetViews>
    <sheetView workbookViewId="0">
      <selection activeCell="C11" sqref="C11:P89"/>
    </sheetView>
  </sheetViews>
  <sheetFormatPr baseColWidth="10" defaultColWidth="8.83203125" defaultRowHeight="14" x14ac:dyDescent="0.2"/>
  <cols>
    <col min="1" max="1" width="3.83203125" style="58" customWidth="1"/>
    <col min="2" max="2" width="25.5" style="58" customWidth="1"/>
    <col min="3" max="16" width="12" style="107" customWidth="1"/>
    <col min="17" max="17" width="8.83203125" style="58"/>
    <col min="18" max="18" width="8" style="58" customWidth="1"/>
    <col min="19" max="16384" width="8.83203125" style="58"/>
  </cols>
  <sheetData>
    <row r="1" spans="1:18" ht="74.5" customHeight="1" x14ac:dyDescent="0.2">
      <c r="C1" s="67"/>
      <c r="D1" s="67"/>
      <c r="E1" s="58"/>
      <c r="F1" s="58"/>
      <c r="G1" s="58"/>
      <c r="H1" s="58"/>
      <c r="I1" s="58"/>
      <c r="J1" s="58"/>
      <c r="K1" s="58"/>
      <c r="L1" s="58"/>
      <c r="M1" s="58"/>
      <c r="N1" s="58"/>
      <c r="O1" s="58"/>
      <c r="P1" s="58"/>
    </row>
    <row r="2" spans="1:18" s="110" customFormat="1" ht="19" x14ac:dyDescent="0.25">
      <c r="G2" s="111"/>
      <c r="H2" s="111"/>
      <c r="I2" s="111"/>
      <c r="J2" s="111"/>
      <c r="K2" s="111"/>
      <c r="L2" s="111"/>
      <c r="M2" s="111"/>
      <c r="N2" s="111"/>
      <c r="O2" s="111"/>
      <c r="P2" s="111"/>
    </row>
    <row r="3" spans="1:18" s="110" customFormat="1" ht="19" x14ac:dyDescent="0.25">
      <c r="B3" s="115" t="s">
        <v>211</v>
      </c>
      <c r="C3" s="115"/>
      <c r="D3" s="115"/>
      <c r="E3" s="115"/>
      <c r="F3" s="115"/>
      <c r="G3" s="111"/>
      <c r="H3" s="111"/>
      <c r="I3" s="111"/>
      <c r="J3" s="111"/>
      <c r="K3" s="111"/>
      <c r="L3" s="111"/>
      <c r="M3" s="111"/>
      <c r="N3" s="111"/>
      <c r="O3" s="111"/>
      <c r="P3" s="111"/>
    </row>
    <row r="4" spans="1:18" s="110" customFormat="1" ht="19" x14ac:dyDescent="0.25">
      <c r="B4" s="116"/>
      <c r="C4" s="116"/>
      <c r="D4" s="116"/>
      <c r="E4" s="116"/>
      <c r="F4" s="116"/>
      <c r="G4" s="111"/>
      <c r="H4" s="111"/>
      <c r="I4" s="111"/>
      <c r="J4" s="111"/>
      <c r="K4" s="111"/>
      <c r="L4" s="111"/>
      <c r="M4" s="111"/>
      <c r="N4" s="111"/>
      <c r="O4" s="111"/>
      <c r="P4" s="111"/>
    </row>
    <row r="5" spans="1:18" s="110" customFormat="1" ht="19" x14ac:dyDescent="0.25">
      <c r="B5" s="142" t="s">
        <v>71</v>
      </c>
      <c r="C5" s="143"/>
      <c r="D5" s="143"/>
      <c r="E5" s="143"/>
      <c r="F5" s="144"/>
      <c r="G5" s="111"/>
      <c r="H5" s="111"/>
      <c r="I5" s="111"/>
      <c r="J5" s="111"/>
      <c r="K5" s="111"/>
      <c r="L5" s="111"/>
      <c r="M5" s="111"/>
      <c r="N5" s="111"/>
      <c r="O5" s="111"/>
      <c r="P5" s="111"/>
    </row>
    <row r="6" spans="1:18" s="60" customFormat="1" ht="17" thickBot="1" x14ac:dyDescent="0.25">
      <c r="C6" s="123"/>
      <c r="D6" s="123"/>
      <c r="E6" s="123"/>
      <c r="F6" s="123"/>
      <c r="G6" s="112"/>
      <c r="H6" s="112"/>
      <c r="I6" s="112"/>
      <c r="J6" s="112"/>
      <c r="K6" s="112"/>
      <c r="L6" s="112"/>
      <c r="M6" s="112"/>
      <c r="N6" s="112"/>
      <c r="O6" s="112"/>
      <c r="P6" s="112"/>
    </row>
    <row r="7" spans="1:18" s="113" customFormat="1" x14ac:dyDescent="0.2">
      <c r="A7" s="129"/>
      <c r="B7" s="145"/>
      <c r="C7" s="117"/>
      <c r="D7" s="119" t="s">
        <v>214</v>
      </c>
      <c r="E7" s="118"/>
      <c r="F7" s="140"/>
      <c r="G7" s="120"/>
      <c r="H7" s="140"/>
      <c r="I7" s="120"/>
      <c r="J7" s="140"/>
      <c r="K7" s="120"/>
      <c r="L7" s="140"/>
      <c r="M7" s="120"/>
      <c r="N7" s="140"/>
      <c r="O7" s="120"/>
      <c r="P7" s="141"/>
    </row>
    <row r="8" spans="1:18" s="114" customFormat="1" x14ac:dyDescent="0.2">
      <c r="A8" s="130"/>
      <c r="B8" s="146"/>
      <c r="D8" s="146" t="s">
        <v>215</v>
      </c>
      <c r="E8" s="127" t="s">
        <v>73</v>
      </c>
      <c r="F8" s="127" t="s">
        <v>213</v>
      </c>
      <c r="G8" s="127" t="s">
        <v>74</v>
      </c>
      <c r="H8" s="127" t="s">
        <v>213</v>
      </c>
      <c r="I8" s="127" t="s">
        <v>75</v>
      </c>
      <c r="J8" s="127" t="s">
        <v>213</v>
      </c>
      <c r="K8" s="127" t="s">
        <v>76</v>
      </c>
      <c r="L8" s="127" t="s">
        <v>213</v>
      </c>
      <c r="M8" s="127" t="s">
        <v>77</v>
      </c>
      <c r="N8" s="127" t="s">
        <v>213</v>
      </c>
      <c r="O8" s="127" t="s">
        <v>78</v>
      </c>
      <c r="P8" s="131" t="s">
        <v>213</v>
      </c>
    </row>
    <row r="9" spans="1:18" s="60" customFormat="1" ht="15" thickBot="1" x14ac:dyDescent="0.25">
      <c r="A9" s="132"/>
      <c r="B9" s="133" t="s">
        <v>217</v>
      </c>
      <c r="C9" s="121" t="s">
        <v>72</v>
      </c>
      <c r="D9" s="134" t="s">
        <v>216</v>
      </c>
      <c r="E9" s="134" t="s">
        <v>216</v>
      </c>
      <c r="F9" s="121" t="s">
        <v>212</v>
      </c>
      <c r="G9" s="134" t="s">
        <v>216</v>
      </c>
      <c r="H9" s="121" t="s">
        <v>212</v>
      </c>
      <c r="I9" s="134" t="s">
        <v>216</v>
      </c>
      <c r="J9" s="121" t="s">
        <v>212</v>
      </c>
      <c r="K9" s="134" t="s">
        <v>216</v>
      </c>
      <c r="L9" s="121" t="s">
        <v>212</v>
      </c>
      <c r="M9" s="134" t="s">
        <v>216</v>
      </c>
      <c r="N9" s="121" t="s">
        <v>212</v>
      </c>
      <c r="O9" s="134" t="s">
        <v>216</v>
      </c>
      <c r="P9" s="122" t="s">
        <v>212</v>
      </c>
      <c r="Q9" s="128"/>
      <c r="R9" s="128"/>
    </row>
    <row r="10" spans="1:18" x14ac:dyDescent="0.2">
      <c r="B10" s="57" t="s">
        <v>107</v>
      </c>
      <c r="C10" s="56"/>
      <c r="D10" s="56"/>
      <c r="E10" s="104"/>
      <c r="F10" s="104"/>
      <c r="G10" s="104"/>
      <c r="H10" s="104"/>
      <c r="I10" s="104"/>
      <c r="J10" s="104"/>
      <c r="K10" s="104"/>
      <c r="L10" s="104"/>
      <c r="M10" s="104"/>
      <c r="N10" s="104"/>
      <c r="O10" s="104"/>
      <c r="P10" s="104"/>
    </row>
    <row r="11" spans="1:18" ht="15" x14ac:dyDescent="0.2">
      <c r="A11" s="105" t="s">
        <v>210</v>
      </c>
      <c r="B11" s="106"/>
      <c r="C11" s="126">
        <v>500</v>
      </c>
      <c r="D11" s="135" t="s">
        <v>173</v>
      </c>
      <c r="E11" s="124"/>
      <c r="F11" s="125">
        <f>C11-E11</f>
        <v>500</v>
      </c>
      <c r="G11" s="124"/>
      <c r="H11" s="125">
        <f>F11-G11</f>
        <v>500</v>
      </c>
      <c r="I11" s="124"/>
      <c r="J11" s="125">
        <f>H11-I11</f>
        <v>500</v>
      </c>
      <c r="K11" s="124"/>
      <c r="L11" s="125">
        <f>J11-K11</f>
        <v>500</v>
      </c>
      <c r="M11" s="124"/>
      <c r="N11" s="125">
        <f>L11-M11</f>
        <v>500</v>
      </c>
      <c r="O11" s="124"/>
      <c r="P11" s="125">
        <f>N11-O11</f>
        <v>500</v>
      </c>
    </row>
    <row r="12" spans="1:18" ht="15" x14ac:dyDescent="0.2">
      <c r="A12" s="105" t="s">
        <v>9</v>
      </c>
      <c r="B12" s="106"/>
      <c r="C12" s="126" t="s">
        <v>173</v>
      </c>
      <c r="D12" s="135"/>
      <c r="E12" s="124"/>
      <c r="F12" s="125"/>
      <c r="G12" s="124"/>
      <c r="H12" s="125"/>
      <c r="I12" s="124"/>
      <c r="J12" s="125"/>
      <c r="K12" s="124"/>
      <c r="L12" s="125"/>
      <c r="M12" s="124"/>
      <c r="N12" s="125"/>
      <c r="O12" s="124"/>
      <c r="P12" s="125"/>
    </row>
    <row r="13" spans="1:18" ht="15" x14ac:dyDescent="0.2">
      <c r="A13" s="108"/>
      <c r="B13" s="109" t="s">
        <v>109</v>
      </c>
      <c r="C13" s="126">
        <v>500</v>
      </c>
      <c r="D13" s="135"/>
      <c r="E13" s="124"/>
      <c r="F13" s="125">
        <f t="shared" ref="F12:F89" si="0">C13-E13</f>
        <v>500</v>
      </c>
      <c r="G13" s="124"/>
      <c r="H13" s="125">
        <f t="shared" ref="H12:H89" si="1">F13-G13</f>
        <v>500</v>
      </c>
      <c r="I13" s="124"/>
      <c r="J13" s="125">
        <f t="shared" ref="J12:J89" si="2">H13-I13</f>
        <v>500</v>
      </c>
      <c r="K13" s="124"/>
      <c r="L13" s="125">
        <f t="shared" ref="L12:L89" si="3">J13-K13</f>
        <v>500</v>
      </c>
      <c r="M13" s="124"/>
      <c r="N13" s="125">
        <f t="shared" ref="N12:N89" si="4">L13-M13</f>
        <v>500</v>
      </c>
      <c r="O13" s="124"/>
      <c r="P13" s="125">
        <f t="shared" ref="P12:P89" si="5">N13-O13</f>
        <v>500</v>
      </c>
    </row>
    <row r="14" spans="1:18" ht="15" x14ac:dyDescent="0.2">
      <c r="A14" s="108"/>
      <c r="B14" s="109" t="s">
        <v>110</v>
      </c>
      <c r="C14" s="126">
        <v>500</v>
      </c>
      <c r="D14" s="135"/>
      <c r="E14" s="124"/>
      <c r="F14" s="125">
        <f t="shared" si="0"/>
        <v>500</v>
      </c>
      <c r="G14" s="124"/>
      <c r="H14" s="125">
        <f t="shared" si="1"/>
        <v>500</v>
      </c>
      <c r="I14" s="124"/>
      <c r="J14" s="125">
        <f t="shared" si="2"/>
        <v>500</v>
      </c>
      <c r="K14" s="124"/>
      <c r="L14" s="125">
        <f t="shared" si="3"/>
        <v>500</v>
      </c>
      <c r="M14" s="124"/>
      <c r="N14" s="125">
        <f t="shared" si="4"/>
        <v>500</v>
      </c>
      <c r="O14" s="124"/>
      <c r="P14" s="125">
        <f t="shared" si="5"/>
        <v>500</v>
      </c>
    </row>
    <row r="15" spans="1:18" ht="15" x14ac:dyDescent="0.2">
      <c r="A15" s="108"/>
      <c r="B15" s="109" t="s">
        <v>111</v>
      </c>
      <c r="C15" s="126">
        <v>500</v>
      </c>
      <c r="D15" s="135"/>
      <c r="E15" s="124"/>
      <c r="F15" s="125">
        <f t="shared" si="0"/>
        <v>500</v>
      </c>
      <c r="G15" s="124"/>
      <c r="H15" s="125">
        <f t="shared" si="1"/>
        <v>500</v>
      </c>
      <c r="I15" s="124"/>
      <c r="J15" s="125">
        <f t="shared" si="2"/>
        <v>500</v>
      </c>
      <c r="K15" s="124"/>
      <c r="L15" s="125">
        <f t="shared" si="3"/>
        <v>500</v>
      </c>
      <c r="M15" s="124"/>
      <c r="N15" s="125">
        <f t="shared" si="4"/>
        <v>500</v>
      </c>
      <c r="O15" s="124"/>
      <c r="P15" s="125">
        <f t="shared" si="5"/>
        <v>500</v>
      </c>
    </row>
    <row r="16" spans="1:18" ht="15" x14ac:dyDescent="0.2">
      <c r="A16" s="108"/>
      <c r="B16" s="109" t="s">
        <v>112</v>
      </c>
      <c r="C16" s="126">
        <v>500</v>
      </c>
      <c r="D16" s="135"/>
      <c r="E16" s="124"/>
      <c r="F16" s="125">
        <f t="shared" si="0"/>
        <v>500</v>
      </c>
      <c r="G16" s="124"/>
      <c r="H16" s="125">
        <f t="shared" si="1"/>
        <v>500</v>
      </c>
      <c r="I16" s="124"/>
      <c r="J16" s="125">
        <f t="shared" si="2"/>
        <v>500</v>
      </c>
      <c r="K16" s="124"/>
      <c r="L16" s="125">
        <f t="shared" si="3"/>
        <v>500</v>
      </c>
      <c r="M16" s="124"/>
      <c r="N16" s="125">
        <f t="shared" si="4"/>
        <v>500</v>
      </c>
      <c r="O16" s="124"/>
      <c r="P16" s="125">
        <f t="shared" si="5"/>
        <v>500</v>
      </c>
    </row>
    <row r="17" spans="1:16" ht="15" x14ac:dyDescent="0.2">
      <c r="A17" s="108"/>
      <c r="B17" s="109" t="s">
        <v>113</v>
      </c>
      <c r="C17" s="126">
        <v>500</v>
      </c>
      <c r="D17" s="135"/>
      <c r="E17" s="124"/>
      <c r="F17" s="125">
        <f t="shared" si="0"/>
        <v>500</v>
      </c>
      <c r="G17" s="124"/>
      <c r="H17" s="125">
        <f t="shared" si="1"/>
        <v>500</v>
      </c>
      <c r="I17" s="124"/>
      <c r="J17" s="125">
        <f t="shared" si="2"/>
        <v>500</v>
      </c>
      <c r="K17" s="124"/>
      <c r="L17" s="125">
        <f t="shared" si="3"/>
        <v>500</v>
      </c>
      <c r="M17" s="124"/>
      <c r="N17" s="125">
        <f t="shared" si="4"/>
        <v>500</v>
      </c>
      <c r="O17" s="124"/>
      <c r="P17" s="125">
        <f t="shared" si="5"/>
        <v>500</v>
      </c>
    </row>
    <row r="18" spans="1:16" ht="15" x14ac:dyDescent="0.2">
      <c r="A18" s="105" t="s">
        <v>16</v>
      </c>
      <c r="B18" s="106"/>
      <c r="C18" s="126"/>
      <c r="D18" s="135"/>
      <c r="E18" s="124"/>
      <c r="F18" s="125"/>
      <c r="G18" s="124"/>
      <c r="H18" s="125"/>
      <c r="I18" s="124"/>
      <c r="J18" s="125"/>
      <c r="K18" s="124"/>
      <c r="L18" s="125"/>
      <c r="M18" s="124"/>
      <c r="N18" s="125"/>
      <c r="O18" s="124"/>
      <c r="P18" s="125"/>
    </row>
    <row r="19" spans="1:16" ht="15" x14ac:dyDescent="0.2">
      <c r="A19" s="108"/>
      <c r="B19" s="109" t="s">
        <v>114</v>
      </c>
      <c r="C19" s="126">
        <v>500</v>
      </c>
      <c r="D19" s="135"/>
      <c r="E19" s="124"/>
      <c r="F19" s="125">
        <f t="shared" si="0"/>
        <v>500</v>
      </c>
      <c r="G19" s="124"/>
      <c r="H19" s="125">
        <f t="shared" si="1"/>
        <v>500</v>
      </c>
      <c r="I19" s="124"/>
      <c r="J19" s="125">
        <f t="shared" si="2"/>
        <v>500</v>
      </c>
      <c r="K19" s="124"/>
      <c r="L19" s="125">
        <f t="shared" si="3"/>
        <v>500</v>
      </c>
      <c r="M19" s="124"/>
      <c r="N19" s="125">
        <f t="shared" si="4"/>
        <v>500</v>
      </c>
      <c r="O19" s="124"/>
      <c r="P19" s="125">
        <f t="shared" si="5"/>
        <v>500</v>
      </c>
    </row>
    <row r="20" spans="1:16" ht="15" x14ac:dyDescent="0.2">
      <c r="A20" s="108"/>
      <c r="B20" s="109" t="s">
        <v>115</v>
      </c>
      <c r="C20" s="126">
        <v>500</v>
      </c>
      <c r="D20" s="135"/>
      <c r="E20" s="124"/>
      <c r="F20" s="125">
        <f t="shared" si="0"/>
        <v>500</v>
      </c>
      <c r="G20" s="124"/>
      <c r="H20" s="125">
        <f t="shared" si="1"/>
        <v>500</v>
      </c>
      <c r="I20" s="124"/>
      <c r="J20" s="125">
        <f t="shared" si="2"/>
        <v>500</v>
      </c>
      <c r="K20" s="124"/>
      <c r="L20" s="125">
        <f t="shared" si="3"/>
        <v>500</v>
      </c>
      <c r="M20" s="124"/>
      <c r="N20" s="125">
        <f t="shared" si="4"/>
        <v>500</v>
      </c>
      <c r="O20" s="124"/>
      <c r="P20" s="125">
        <f t="shared" si="5"/>
        <v>500</v>
      </c>
    </row>
    <row r="21" spans="1:16" ht="15" x14ac:dyDescent="0.2">
      <c r="A21" s="108"/>
      <c r="B21" s="109" t="s">
        <v>116</v>
      </c>
      <c r="C21" s="126">
        <v>500</v>
      </c>
      <c r="D21" s="135"/>
      <c r="E21" s="124"/>
      <c r="F21" s="125">
        <f t="shared" si="0"/>
        <v>500</v>
      </c>
      <c r="G21" s="124"/>
      <c r="H21" s="125">
        <f t="shared" si="1"/>
        <v>500</v>
      </c>
      <c r="I21" s="124"/>
      <c r="J21" s="125">
        <f t="shared" si="2"/>
        <v>500</v>
      </c>
      <c r="K21" s="124"/>
      <c r="L21" s="125">
        <f t="shared" si="3"/>
        <v>500</v>
      </c>
      <c r="M21" s="124"/>
      <c r="N21" s="125">
        <f t="shared" si="4"/>
        <v>500</v>
      </c>
      <c r="O21" s="124"/>
      <c r="P21" s="125">
        <f t="shared" si="5"/>
        <v>500</v>
      </c>
    </row>
    <row r="22" spans="1:16" ht="15" x14ac:dyDescent="0.2">
      <c r="A22" s="108"/>
      <c r="B22" s="109" t="s">
        <v>117</v>
      </c>
      <c r="C22" s="126">
        <v>500</v>
      </c>
      <c r="D22" s="135"/>
      <c r="E22" s="124"/>
      <c r="F22" s="125">
        <f t="shared" si="0"/>
        <v>500</v>
      </c>
      <c r="G22" s="124"/>
      <c r="H22" s="125">
        <f t="shared" si="1"/>
        <v>500</v>
      </c>
      <c r="I22" s="124"/>
      <c r="J22" s="125">
        <f t="shared" si="2"/>
        <v>500</v>
      </c>
      <c r="K22" s="124"/>
      <c r="L22" s="125">
        <f t="shared" si="3"/>
        <v>500</v>
      </c>
      <c r="M22" s="124"/>
      <c r="N22" s="125">
        <f t="shared" si="4"/>
        <v>500</v>
      </c>
      <c r="O22" s="124"/>
      <c r="P22" s="125">
        <f t="shared" si="5"/>
        <v>500</v>
      </c>
    </row>
    <row r="23" spans="1:16" ht="15" x14ac:dyDescent="0.2">
      <c r="A23" s="108"/>
      <c r="B23" s="109" t="s">
        <v>118</v>
      </c>
      <c r="C23" s="126">
        <v>500</v>
      </c>
      <c r="D23" s="135"/>
      <c r="E23" s="124"/>
      <c r="F23" s="125">
        <f t="shared" si="0"/>
        <v>500</v>
      </c>
      <c r="G23" s="124"/>
      <c r="H23" s="125">
        <f t="shared" si="1"/>
        <v>500</v>
      </c>
      <c r="I23" s="124"/>
      <c r="J23" s="125">
        <f t="shared" si="2"/>
        <v>500</v>
      </c>
      <c r="K23" s="124"/>
      <c r="L23" s="125">
        <f t="shared" si="3"/>
        <v>500</v>
      </c>
      <c r="M23" s="124"/>
      <c r="N23" s="125">
        <f t="shared" si="4"/>
        <v>500</v>
      </c>
      <c r="O23" s="124"/>
      <c r="P23" s="125">
        <f t="shared" si="5"/>
        <v>500</v>
      </c>
    </row>
    <row r="24" spans="1:16" ht="15" x14ac:dyDescent="0.2">
      <c r="A24" s="108"/>
      <c r="B24" s="109" t="s">
        <v>119</v>
      </c>
      <c r="C24" s="126">
        <v>500</v>
      </c>
      <c r="D24" s="135"/>
      <c r="E24" s="124"/>
      <c r="F24" s="125">
        <f t="shared" si="0"/>
        <v>500</v>
      </c>
      <c r="G24" s="124"/>
      <c r="H24" s="125">
        <f t="shared" si="1"/>
        <v>500</v>
      </c>
      <c r="I24" s="124"/>
      <c r="J24" s="125">
        <f t="shared" si="2"/>
        <v>500</v>
      </c>
      <c r="K24" s="124"/>
      <c r="L24" s="125">
        <f t="shared" si="3"/>
        <v>500</v>
      </c>
      <c r="M24" s="124"/>
      <c r="N24" s="125">
        <f t="shared" si="4"/>
        <v>500</v>
      </c>
      <c r="O24" s="124"/>
      <c r="P24" s="125">
        <f t="shared" si="5"/>
        <v>500</v>
      </c>
    </row>
    <row r="25" spans="1:16" ht="15" x14ac:dyDescent="0.2">
      <c r="A25" s="108"/>
      <c r="B25" s="109" t="s">
        <v>120</v>
      </c>
      <c r="C25" s="126">
        <v>500</v>
      </c>
      <c r="D25" s="135"/>
      <c r="E25" s="124"/>
      <c r="F25" s="125">
        <f t="shared" si="0"/>
        <v>500</v>
      </c>
      <c r="G25" s="124"/>
      <c r="H25" s="125">
        <f t="shared" si="1"/>
        <v>500</v>
      </c>
      <c r="I25" s="124"/>
      <c r="J25" s="125">
        <f t="shared" si="2"/>
        <v>500</v>
      </c>
      <c r="K25" s="124"/>
      <c r="L25" s="125">
        <f t="shared" si="3"/>
        <v>500</v>
      </c>
      <c r="M25" s="124"/>
      <c r="N25" s="125">
        <f t="shared" si="4"/>
        <v>500</v>
      </c>
      <c r="O25" s="124"/>
      <c r="P25" s="125">
        <f t="shared" si="5"/>
        <v>500</v>
      </c>
    </row>
    <row r="26" spans="1:16" ht="15" x14ac:dyDescent="0.2">
      <c r="A26" s="108"/>
      <c r="B26" s="109" t="s">
        <v>121</v>
      </c>
      <c r="C26" s="126">
        <v>500</v>
      </c>
      <c r="D26" s="135"/>
      <c r="E26" s="124"/>
      <c r="F26" s="125">
        <f t="shared" si="0"/>
        <v>500</v>
      </c>
      <c r="G26" s="124"/>
      <c r="H26" s="125">
        <f t="shared" si="1"/>
        <v>500</v>
      </c>
      <c r="I26" s="124"/>
      <c r="J26" s="125">
        <f t="shared" si="2"/>
        <v>500</v>
      </c>
      <c r="K26" s="124"/>
      <c r="L26" s="125">
        <f t="shared" si="3"/>
        <v>500</v>
      </c>
      <c r="M26" s="124"/>
      <c r="N26" s="125">
        <f t="shared" si="4"/>
        <v>500</v>
      </c>
      <c r="O26" s="124"/>
      <c r="P26" s="125">
        <f t="shared" si="5"/>
        <v>500</v>
      </c>
    </row>
    <row r="27" spans="1:16" ht="15" x14ac:dyDescent="0.2">
      <c r="A27" s="108"/>
      <c r="B27" s="109" t="s">
        <v>122</v>
      </c>
      <c r="C27" s="126">
        <v>500</v>
      </c>
      <c r="D27" s="135"/>
      <c r="E27" s="124"/>
      <c r="F27" s="125">
        <f t="shared" si="0"/>
        <v>500</v>
      </c>
      <c r="G27" s="124"/>
      <c r="H27" s="125">
        <f t="shared" si="1"/>
        <v>500</v>
      </c>
      <c r="I27" s="124"/>
      <c r="J27" s="125">
        <f t="shared" si="2"/>
        <v>500</v>
      </c>
      <c r="K27" s="124"/>
      <c r="L27" s="125">
        <f t="shared" si="3"/>
        <v>500</v>
      </c>
      <c r="M27" s="124"/>
      <c r="N27" s="125">
        <f t="shared" si="4"/>
        <v>500</v>
      </c>
      <c r="O27" s="124"/>
      <c r="P27" s="125">
        <f t="shared" si="5"/>
        <v>500</v>
      </c>
    </row>
    <row r="28" spans="1:16" ht="15" x14ac:dyDescent="0.2">
      <c r="A28" s="108"/>
      <c r="B28" s="109" t="s">
        <v>103</v>
      </c>
      <c r="C28" s="126">
        <v>500</v>
      </c>
      <c r="D28" s="135"/>
      <c r="E28" s="124"/>
      <c r="F28" s="125">
        <f t="shared" si="0"/>
        <v>500</v>
      </c>
      <c r="G28" s="124"/>
      <c r="H28" s="125">
        <f t="shared" si="1"/>
        <v>500</v>
      </c>
      <c r="I28" s="124"/>
      <c r="J28" s="125">
        <f t="shared" si="2"/>
        <v>500</v>
      </c>
      <c r="K28" s="124"/>
      <c r="L28" s="125">
        <f t="shared" si="3"/>
        <v>500</v>
      </c>
      <c r="M28" s="124"/>
      <c r="N28" s="125">
        <f t="shared" si="4"/>
        <v>500</v>
      </c>
      <c r="O28" s="124"/>
      <c r="P28" s="125">
        <f t="shared" si="5"/>
        <v>500</v>
      </c>
    </row>
    <row r="29" spans="1:16" ht="15" x14ac:dyDescent="0.2">
      <c r="A29" s="108"/>
      <c r="B29" s="109" t="s">
        <v>104</v>
      </c>
      <c r="C29" s="126">
        <v>500</v>
      </c>
      <c r="D29" s="135"/>
      <c r="E29" s="124"/>
      <c r="F29" s="125">
        <f t="shared" si="0"/>
        <v>500</v>
      </c>
      <c r="G29" s="124"/>
      <c r="H29" s="125">
        <f t="shared" si="1"/>
        <v>500</v>
      </c>
      <c r="I29" s="124"/>
      <c r="J29" s="125">
        <f t="shared" si="2"/>
        <v>500</v>
      </c>
      <c r="K29" s="124"/>
      <c r="L29" s="125">
        <f t="shared" si="3"/>
        <v>500</v>
      </c>
      <c r="M29" s="124"/>
      <c r="N29" s="125">
        <f t="shared" si="4"/>
        <v>500</v>
      </c>
      <c r="O29" s="124"/>
      <c r="P29" s="125">
        <f t="shared" si="5"/>
        <v>500</v>
      </c>
    </row>
    <row r="30" spans="1:16" ht="15" x14ac:dyDescent="0.2">
      <c r="A30" s="105" t="s">
        <v>24</v>
      </c>
      <c r="B30" s="106"/>
      <c r="C30" s="126"/>
      <c r="D30" s="135"/>
      <c r="E30" s="124"/>
      <c r="F30" s="125"/>
      <c r="G30" s="124"/>
      <c r="H30" s="125"/>
      <c r="I30" s="124"/>
      <c r="J30" s="125"/>
      <c r="K30" s="124"/>
      <c r="L30" s="125"/>
      <c r="M30" s="124"/>
      <c r="N30" s="125"/>
      <c r="O30" s="124"/>
      <c r="P30" s="125"/>
    </row>
    <row r="31" spans="1:16" ht="15" x14ac:dyDescent="0.2">
      <c r="A31" s="108"/>
      <c r="B31" s="109" t="s">
        <v>123</v>
      </c>
      <c r="C31" s="126">
        <v>500</v>
      </c>
      <c r="D31" s="135"/>
      <c r="E31" s="124"/>
      <c r="F31" s="125">
        <f t="shared" si="0"/>
        <v>500</v>
      </c>
      <c r="G31" s="124"/>
      <c r="H31" s="125">
        <f t="shared" si="1"/>
        <v>500</v>
      </c>
      <c r="I31" s="124"/>
      <c r="J31" s="125">
        <f t="shared" si="2"/>
        <v>500</v>
      </c>
      <c r="K31" s="124"/>
      <c r="L31" s="125">
        <f t="shared" si="3"/>
        <v>500</v>
      </c>
      <c r="M31" s="124"/>
      <c r="N31" s="125">
        <f t="shared" si="4"/>
        <v>500</v>
      </c>
      <c r="O31" s="124"/>
      <c r="P31" s="125">
        <f t="shared" si="5"/>
        <v>500</v>
      </c>
    </row>
    <row r="32" spans="1:16" ht="15" x14ac:dyDescent="0.2">
      <c r="A32" s="108"/>
      <c r="B32" s="109" t="s">
        <v>124</v>
      </c>
      <c r="C32" s="126">
        <v>500</v>
      </c>
      <c r="D32" s="135"/>
      <c r="E32" s="124"/>
      <c r="F32" s="125">
        <f t="shared" si="0"/>
        <v>500</v>
      </c>
      <c r="G32" s="124"/>
      <c r="H32" s="125">
        <f t="shared" si="1"/>
        <v>500</v>
      </c>
      <c r="I32" s="124"/>
      <c r="J32" s="125">
        <f t="shared" si="2"/>
        <v>500</v>
      </c>
      <c r="K32" s="124"/>
      <c r="L32" s="125">
        <f t="shared" si="3"/>
        <v>500</v>
      </c>
      <c r="M32" s="124"/>
      <c r="N32" s="125">
        <f t="shared" si="4"/>
        <v>500</v>
      </c>
      <c r="O32" s="124"/>
      <c r="P32" s="125">
        <f t="shared" si="5"/>
        <v>500</v>
      </c>
    </row>
    <row r="33" spans="1:16" ht="15" x14ac:dyDescent="0.2">
      <c r="A33" s="108"/>
      <c r="B33" s="109" t="s">
        <v>125</v>
      </c>
      <c r="C33" s="126">
        <v>500</v>
      </c>
      <c r="D33" s="135"/>
      <c r="E33" s="124"/>
      <c r="F33" s="125">
        <f t="shared" si="0"/>
        <v>500</v>
      </c>
      <c r="G33" s="124"/>
      <c r="H33" s="125">
        <f t="shared" si="1"/>
        <v>500</v>
      </c>
      <c r="I33" s="124"/>
      <c r="J33" s="125">
        <f t="shared" si="2"/>
        <v>500</v>
      </c>
      <c r="K33" s="124"/>
      <c r="L33" s="125">
        <f t="shared" si="3"/>
        <v>500</v>
      </c>
      <c r="M33" s="124"/>
      <c r="N33" s="125">
        <f t="shared" si="4"/>
        <v>500</v>
      </c>
      <c r="O33" s="124"/>
      <c r="P33" s="125">
        <f t="shared" si="5"/>
        <v>500</v>
      </c>
    </row>
    <row r="34" spans="1:16" ht="15" x14ac:dyDescent="0.2">
      <c r="A34" s="108"/>
      <c r="B34" s="109" t="s">
        <v>126</v>
      </c>
      <c r="C34" s="126">
        <v>500</v>
      </c>
      <c r="D34" s="135"/>
      <c r="E34" s="124"/>
      <c r="F34" s="125">
        <f t="shared" si="0"/>
        <v>500</v>
      </c>
      <c r="G34" s="124"/>
      <c r="H34" s="125">
        <f t="shared" si="1"/>
        <v>500</v>
      </c>
      <c r="I34" s="124"/>
      <c r="J34" s="125">
        <f t="shared" si="2"/>
        <v>500</v>
      </c>
      <c r="K34" s="124"/>
      <c r="L34" s="125">
        <f t="shared" si="3"/>
        <v>500</v>
      </c>
      <c r="M34" s="124"/>
      <c r="N34" s="125">
        <f t="shared" si="4"/>
        <v>500</v>
      </c>
      <c r="O34" s="124"/>
      <c r="P34" s="125">
        <f t="shared" si="5"/>
        <v>500</v>
      </c>
    </row>
    <row r="35" spans="1:16" ht="15" x14ac:dyDescent="0.2">
      <c r="A35" s="108"/>
      <c r="B35" s="109" t="s">
        <v>127</v>
      </c>
      <c r="C35" s="126">
        <v>500</v>
      </c>
      <c r="D35" s="135"/>
      <c r="E35" s="124"/>
      <c r="F35" s="125">
        <f t="shared" si="0"/>
        <v>500</v>
      </c>
      <c r="G35" s="124"/>
      <c r="H35" s="125">
        <f t="shared" si="1"/>
        <v>500</v>
      </c>
      <c r="I35" s="124"/>
      <c r="J35" s="125">
        <f t="shared" si="2"/>
        <v>500</v>
      </c>
      <c r="K35" s="124"/>
      <c r="L35" s="125">
        <f t="shared" si="3"/>
        <v>500</v>
      </c>
      <c r="M35" s="124"/>
      <c r="N35" s="125">
        <f t="shared" si="4"/>
        <v>500</v>
      </c>
      <c r="O35" s="124"/>
      <c r="P35" s="125">
        <f t="shared" si="5"/>
        <v>500</v>
      </c>
    </row>
    <row r="36" spans="1:16" ht="15" x14ac:dyDescent="0.2">
      <c r="A36" s="108"/>
      <c r="B36" s="109" t="s">
        <v>128</v>
      </c>
      <c r="C36" s="126">
        <v>500</v>
      </c>
      <c r="D36" s="135"/>
      <c r="E36" s="124"/>
      <c r="F36" s="125">
        <f t="shared" si="0"/>
        <v>500</v>
      </c>
      <c r="G36" s="124"/>
      <c r="H36" s="125">
        <f t="shared" si="1"/>
        <v>500</v>
      </c>
      <c r="I36" s="124"/>
      <c r="J36" s="125">
        <f t="shared" si="2"/>
        <v>500</v>
      </c>
      <c r="K36" s="124"/>
      <c r="L36" s="125">
        <f t="shared" si="3"/>
        <v>500</v>
      </c>
      <c r="M36" s="124"/>
      <c r="N36" s="125">
        <f t="shared" si="4"/>
        <v>500</v>
      </c>
      <c r="O36" s="124"/>
      <c r="P36" s="125">
        <f t="shared" si="5"/>
        <v>500</v>
      </c>
    </row>
    <row r="37" spans="1:16" ht="15" x14ac:dyDescent="0.2">
      <c r="A37" s="108"/>
      <c r="B37" s="109" t="s">
        <v>129</v>
      </c>
      <c r="C37" s="126">
        <v>500</v>
      </c>
      <c r="D37" s="135"/>
      <c r="E37" s="124"/>
      <c r="F37" s="125">
        <f t="shared" si="0"/>
        <v>500</v>
      </c>
      <c r="G37" s="124"/>
      <c r="H37" s="125">
        <f t="shared" si="1"/>
        <v>500</v>
      </c>
      <c r="I37" s="124"/>
      <c r="J37" s="125">
        <f t="shared" si="2"/>
        <v>500</v>
      </c>
      <c r="K37" s="124"/>
      <c r="L37" s="125">
        <f t="shared" si="3"/>
        <v>500</v>
      </c>
      <c r="M37" s="124"/>
      <c r="N37" s="125">
        <f t="shared" si="4"/>
        <v>500</v>
      </c>
      <c r="O37" s="124"/>
      <c r="P37" s="125">
        <f t="shared" si="5"/>
        <v>500</v>
      </c>
    </row>
    <row r="38" spans="1:16" ht="15" x14ac:dyDescent="0.2">
      <c r="A38" s="108"/>
      <c r="B38" s="109" t="s">
        <v>130</v>
      </c>
      <c r="C38" s="126">
        <v>500</v>
      </c>
      <c r="D38" s="135"/>
      <c r="E38" s="124"/>
      <c r="F38" s="125">
        <f t="shared" si="0"/>
        <v>500</v>
      </c>
      <c r="G38" s="124"/>
      <c r="H38" s="125">
        <f t="shared" si="1"/>
        <v>500</v>
      </c>
      <c r="I38" s="124"/>
      <c r="J38" s="125">
        <f t="shared" si="2"/>
        <v>500</v>
      </c>
      <c r="K38" s="124"/>
      <c r="L38" s="125">
        <f t="shared" si="3"/>
        <v>500</v>
      </c>
      <c r="M38" s="124"/>
      <c r="N38" s="125">
        <f t="shared" si="4"/>
        <v>500</v>
      </c>
      <c r="O38" s="124"/>
      <c r="P38" s="125">
        <f t="shared" si="5"/>
        <v>500</v>
      </c>
    </row>
    <row r="39" spans="1:16" ht="15" x14ac:dyDescent="0.2">
      <c r="A39" s="108"/>
      <c r="B39" s="109" t="s">
        <v>131</v>
      </c>
      <c r="C39" s="126">
        <v>500</v>
      </c>
      <c r="D39" s="135"/>
      <c r="E39" s="124"/>
      <c r="F39" s="125">
        <f t="shared" si="0"/>
        <v>500</v>
      </c>
      <c r="G39" s="124"/>
      <c r="H39" s="125">
        <f t="shared" si="1"/>
        <v>500</v>
      </c>
      <c r="I39" s="124"/>
      <c r="J39" s="125">
        <f t="shared" si="2"/>
        <v>500</v>
      </c>
      <c r="K39" s="124"/>
      <c r="L39" s="125">
        <f t="shared" si="3"/>
        <v>500</v>
      </c>
      <c r="M39" s="124"/>
      <c r="N39" s="125">
        <f t="shared" si="4"/>
        <v>500</v>
      </c>
      <c r="O39" s="124"/>
      <c r="P39" s="125">
        <f t="shared" si="5"/>
        <v>500</v>
      </c>
    </row>
    <row r="40" spans="1:16" ht="15" x14ac:dyDescent="0.2">
      <c r="A40" s="108"/>
      <c r="B40" s="109" t="s">
        <v>135</v>
      </c>
      <c r="C40" s="126">
        <v>500</v>
      </c>
      <c r="D40" s="135"/>
      <c r="E40" s="124"/>
      <c r="F40" s="125">
        <f t="shared" si="0"/>
        <v>500</v>
      </c>
      <c r="G40" s="124"/>
      <c r="H40" s="125">
        <f t="shared" si="1"/>
        <v>500</v>
      </c>
      <c r="I40" s="124"/>
      <c r="J40" s="125">
        <f t="shared" si="2"/>
        <v>500</v>
      </c>
      <c r="K40" s="124"/>
      <c r="L40" s="125">
        <f t="shared" si="3"/>
        <v>500</v>
      </c>
      <c r="M40" s="124"/>
      <c r="N40" s="125">
        <f t="shared" si="4"/>
        <v>500</v>
      </c>
      <c r="O40" s="124"/>
      <c r="P40" s="125">
        <f t="shared" si="5"/>
        <v>500</v>
      </c>
    </row>
    <row r="41" spans="1:16" ht="15" x14ac:dyDescent="0.2">
      <c r="A41" s="108"/>
      <c r="B41" s="109" t="s">
        <v>132</v>
      </c>
      <c r="C41" s="126">
        <v>500</v>
      </c>
      <c r="D41" s="135"/>
      <c r="E41" s="124"/>
      <c r="F41" s="125">
        <f t="shared" si="0"/>
        <v>500</v>
      </c>
      <c r="G41" s="124"/>
      <c r="H41" s="125">
        <f t="shared" si="1"/>
        <v>500</v>
      </c>
      <c r="I41" s="124"/>
      <c r="J41" s="125">
        <f t="shared" si="2"/>
        <v>500</v>
      </c>
      <c r="K41" s="124"/>
      <c r="L41" s="125">
        <f t="shared" si="3"/>
        <v>500</v>
      </c>
      <c r="M41" s="124"/>
      <c r="N41" s="125">
        <f t="shared" si="4"/>
        <v>500</v>
      </c>
      <c r="O41" s="124"/>
      <c r="P41" s="125">
        <f t="shared" si="5"/>
        <v>500</v>
      </c>
    </row>
    <row r="42" spans="1:16" ht="15" x14ac:dyDescent="0.2">
      <c r="A42" s="108"/>
      <c r="B42" s="109" t="s">
        <v>133</v>
      </c>
      <c r="C42" s="126">
        <v>500</v>
      </c>
      <c r="D42" s="135"/>
      <c r="E42" s="124"/>
      <c r="F42" s="125">
        <f t="shared" si="0"/>
        <v>500</v>
      </c>
      <c r="G42" s="124"/>
      <c r="H42" s="125">
        <f t="shared" si="1"/>
        <v>500</v>
      </c>
      <c r="I42" s="124"/>
      <c r="J42" s="125">
        <f t="shared" si="2"/>
        <v>500</v>
      </c>
      <c r="K42" s="124"/>
      <c r="L42" s="125">
        <f t="shared" si="3"/>
        <v>500</v>
      </c>
      <c r="M42" s="124"/>
      <c r="N42" s="125">
        <f t="shared" si="4"/>
        <v>500</v>
      </c>
      <c r="O42" s="124"/>
      <c r="P42" s="125">
        <f t="shared" si="5"/>
        <v>500</v>
      </c>
    </row>
    <row r="43" spans="1:16" ht="15" x14ac:dyDescent="0.2">
      <c r="A43" s="108"/>
      <c r="B43" s="109" t="s">
        <v>134</v>
      </c>
      <c r="C43" s="126">
        <v>500</v>
      </c>
      <c r="D43" s="135"/>
      <c r="E43" s="124"/>
      <c r="F43" s="125">
        <f t="shared" si="0"/>
        <v>500</v>
      </c>
      <c r="G43" s="124"/>
      <c r="H43" s="125">
        <f t="shared" si="1"/>
        <v>500</v>
      </c>
      <c r="I43" s="124"/>
      <c r="J43" s="125">
        <f t="shared" si="2"/>
        <v>500</v>
      </c>
      <c r="K43" s="124"/>
      <c r="L43" s="125">
        <f t="shared" si="3"/>
        <v>500</v>
      </c>
      <c r="M43" s="124"/>
      <c r="N43" s="125">
        <f t="shared" si="4"/>
        <v>500</v>
      </c>
      <c r="O43" s="124"/>
      <c r="P43" s="125">
        <f t="shared" si="5"/>
        <v>500</v>
      </c>
    </row>
    <row r="44" spans="1:16" ht="15" x14ac:dyDescent="0.2">
      <c r="A44" s="108"/>
      <c r="B44" s="109" t="s">
        <v>136</v>
      </c>
      <c r="C44" s="126">
        <v>500</v>
      </c>
      <c r="D44" s="135"/>
      <c r="E44" s="124"/>
      <c r="F44" s="125">
        <f t="shared" si="0"/>
        <v>500</v>
      </c>
      <c r="G44" s="124"/>
      <c r="H44" s="125">
        <f t="shared" si="1"/>
        <v>500</v>
      </c>
      <c r="I44" s="124"/>
      <c r="J44" s="125">
        <f t="shared" si="2"/>
        <v>500</v>
      </c>
      <c r="K44" s="124"/>
      <c r="L44" s="125">
        <f t="shared" si="3"/>
        <v>500</v>
      </c>
      <c r="M44" s="124"/>
      <c r="N44" s="125">
        <f t="shared" si="4"/>
        <v>500</v>
      </c>
      <c r="O44" s="124"/>
      <c r="P44" s="125">
        <f t="shared" si="5"/>
        <v>500</v>
      </c>
    </row>
    <row r="45" spans="1:16" ht="15" x14ac:dyDescent="0.2">
      <c r="A45" s="108"/>
      <c r="B45" s="109" t="s">
        <v>137</v>
      </c>
      <c r="C45" s="126">
        <v>500</v>
      </c>
      <c r="D45" s="135"/>
      <c r="E45" s="124"/>
      <c r="F45" s="125">
        <f t="shared" si="0"/>
        <v>500</v>
      </c>
      <c r="G45" s="124"/>
      <c r="H45" s="125">
        <f t="shared" si="1"/>
        <v>500</v>
      </c>
      <c r="I45" s="124"/>
      <c r="J45" s="125">
        <f t="shared" si="2"/>
        <v>500</v>
      </c>
      <c r="K45" s="124"/>
      <c r="L45" s="125">
        <f t="shared" si="3"/>
        <v>500</v>
      </c>
      <c r="M45" s="124"/>
      <c r="N45" s="125">
        <f t="shared" si="4"/>
        <v>500</v>
      </c>
      <c r="O45" s="124"/>
      <c r="P45" s="125">
        <f t="shared" si="5"/>
        <v>500</v>
      </c>
    </row>
    <row r="46" spans="1:16" ht="15" x14ac:dyDescent="0.2">
      <c r="A46" s="108"/>
      <c r="B46" s="109" t="s">
        <v>138</v>
      </c>
      <c r="C46" s="126">
        <v>500</v>
      </c>
      <c r="D46" s="135"/>
      <c r="E46" s="124"/>
      <c r="F46" s="125">
        <f t="shared" si="0"/>
        <v>500</v>
      </c>
      <c r="G46" s="124"/>
      <c r="H46" s="125">
        <f t="shared" si="1"/>
        <v>500</v>
      </c>
      <c r="I46" s="124"/>
      <c r="J46" s="125">
        <f t="shared" si="2"/>
        <v>500</v>
      </c>
      <c r="K46" s="124"/>
      <c r="L46" s="125">
        <f t="shared" si="3"/>
        <v>500</v>
      </c>
      <c r="M46" s="124"/>
      <c r="N46" s="125">
        <f t="shared" si="4"/>
        <v>500</v>
      </c>
      <c r="O46" s="124"/>
      <c r="P46" s="125">
        <f t="shared" si="5"/>
        <v>500</v>
      </c>
    </row>
    <row r="47" spans="1:16" ht="15" x14ac:dyDescent="0.2">
      <c r="A47" s="108"/>
      <c r="B47" s="109" t="s">
        <v>85</v>
      </c>
      <c r="C47" s="126">
        <v>500</v>
      </c>
      <c r="D47" s="135"/>
      <c r="E47" s="124"/>
      <c r="F47" s="125">
        <f t="shared" si="0"/>
        <v>500</v>
      </c>
      <c r="G47" s="124"/>
      <c r="H47" s="125">
        <f t="shared" si="1"/>
        <v>500</v>
      </c>
      <c r="I47" s="124"/>
      <c r="J47" s="125">
        <f t="shared" si="2"/>
        <v>500</v>
      </c>
      <c r="K47" s="124"/>
      <c r="L47" s="125">
        <f t="shared" si="3"/>
        <v>500</v>
      </c>
      <c r="M47" s="124"/>
      <c r="N47" s="125">
        <f t="shared" si="4"/>
        <v>500</v>
      </c>
      <c r="O47" s="124"/>
      <c r="P47" s="125">
        <f t="shared" si="5"/>
        <v>500</v>
      </c>
    </row>
    <row r="48" spans="1:16" ht="15" x14ac:dyDescent="0.2">
      <c r="A48" s="108"/>
      <c r="B48" s="109" t="s">
        <v>86</v>
      </c>
      <c r="C48" s="126">
        <v>500</v>
      </c>
      <c r="D48" s="135"/>
      <c r="E48" s="124"/>
      <c r="F48" s="125">
        <f t="shared" si="0"/>
        <v>500</v>
      </c>
      <c r="G48" s="124"/>
      <c r="H48" s="125">
        <f t="shared" si="1"/>
        <v>500</v>
      </c>
      <c r="I48" s="124"/>
      <c r="J48" s="125">
        <f t="shared" si="2"/>
        <v>500</v>
      </c>
      <c r="K48" s="124"/>
      <c r="L48" s="125">
        <f t="shared" si="3"/>
        <v>500</v>
      </c>
      <c r="M48" s="124"/>
      <c r="N48" s="125">
        <f t="shared" si="4"/>
        <v>500</v>
      </c>
      <c r="O48" s="124"/>
      <c r="P48" s="125">
        <f t="shared" si="5"/>
        <v>500</v>
      </c>
    </row>
    <row r="49" spans="1:16" ht="15" x14ac:dyDescent="0.2">
      <c r="A49" s="108"/>
      <c r="B49" s="109" t="s">
        <v>96</v>
      </c>
      <c r="C49" s="126">
        <v>500</v>
      </c>
      <c r="D49" s="135"/>
      <c r="E49" s="124"/>
      <c r="F49" s="125">
        <f t="shared" si="0"/>
        <v>500</v>
      </c>
      <c r="G49" s="124"/>
      <c r="H49" s="125">
        <f t="shared" si="1"/>
        <v>500</v>
      </c>
      <c r="I49" s="124"/>
      <c r="J49" s="125">
        <f t="shared" si="2"/>
        <v>500</v>
      </c>
      <c r="K49" s="124"/>
      <c r="L49" s="125">
        <f t="shared" si="3"/>
        <v>500</v>
      </c>
      <c r="M49" s="124"/>
      <c r="N49" s="125">
        <f t="shared" si="4"/>
        <v>500</v>
      </c>
      <c r="O49" s="124"/>
      <c r="P49" s="125">
        <f t="shared" si="5"/>
        <v>500</v>
      </c>
    </row>
    <row r="50" spans="1:16" ht="15" x14ac:dyDescent="0.2">
      <c r="A50" s="108"/>
      <c r="B50" s="109" t="s">
        <v>139</v>
      </c>
      <c r="C50" s="126">
        <v>500</v>
      </c>
      <c r="D50" s="135"/>
      <c r="E50" s="124"/>
      <c r="F50" s="125">
        <f t="shared" si="0"/>
        <v>500</v>
      </c>
      <c r="G50" s="124"/>
      <c r="H50" s="125">
        <f t="shared" si="1"/>
        <v>500</v>
      </c>
      <c r="I50" s="124"/>
      <c r="J50" s="125">
        <f t="shared" si="2"/>
        <v>500</v>
      </c>
      <c r="K50" s="124"/>
      <c r="L50" s="125">
        <f t="shared" si="3"/>
        <v>500</v>
      </c>
      <c r="M50" s="124"/>
      <c r="N50" s="125">
        <f t="shared" si="4"/>
        <v>500</v>
      </c>
      <c r="O50" s="124"/>
      <c r="P50" s="125">
        <f t="shared" si="5"/>
        <v>500</v>
      </c>
    </row>
    <row r="51" spans="1:16" ht="15" x14ac:dyDescent="0.2">
      <c r="A51" s="108"/>
      <c r="B51" s="109" t="s">
        <v>140</v>
      </c>
      <c r="C51" s="126">
        <v>500</v>
      </c>
      <c r="D51" s="135"/>
      <c r="E51" s="124"/>
      <c r="F51" s="125">
        <f t="shared" si="0"/>
        <v>500</v>
      </c>
      <c r="G51" s="124"/>
      <c r="H51" s="125">
        <f t="shared" si="1"/>
        <v>500</v>
      </c>
      <c r="I51" s="124"/>
      <c r="J51" s="125">
        <f t="shared" si="2"/>
        <v>500</v>
      </c>
      <c r="K51" s="124"/>
      <c r="L51" s="125">
        <f t="shared" si="3"/>
        <v>500</v>
      </c>
      <c r="M51" s="124"/>
      <c r="N51" s="125">
        <f t="shared" si="4"/>
        <v>500</v>
      </c>
      <c r="O51" s="124"/>
      <c r="P51" s="125">
        <f t="shared" si="5"/>
        <v>500</v>
      </c>
    </row>
    <row r="52" spans="1:16" ht="15" x14ac:dyDescent="0.2">
      <c r="A52" s="108"/>
      <c r="B52" s="109" t="s">
        <v>141</v>
      </c>
      <c r="C52" s="126">
        <v>500</v>
      </c>
      <c r="D52" s="135"/>
      <c r="E52" s="124"/>
      <c r="F52" s="125">
        <f t="shared" si="0"/>
        <v>500</v>
      </c>
      <c r="G52" s="124"/>
      <c r="H52" s="125">
        <f t="shared" si="1"/>
        <v>500</v>
      </c>
      <c r="I52" s="124"/>
      <c r="J52" s="125">
        <f t="shared" si="2"/>
        <v>500</v>
      </c>
      <c r="K52" s="124"/>
      <c r="L52" s="125">
        <f t="shared" si="3"/>
        <v>500</v>
      </c>
      <c r="M52" s="124"/>
      <c r="N52" s="125">
        <f t="shared" si="4"/>
        <v>500</v>
      </c>
      <c r="O52" s="124"/>
      <c r="P52" s="125">
        <f t="shared" si="5"/>
        <v>500</v>
      </c>
    </row>
    <row r="53" spans="1:16" ht="15" x14ac:dyDescent="0.2">
      <c r="A53" s="108"/>
      <c r="B53" s="109" t="s">
        <v>142</v>
      </c>
      <c r="C53" s="126">
        <v>500</v>
      </c>
      <c r="D53" s="135"/>
      <c r="E53" s="124"/>
      <c r="F53" s="125">
        <f t="shared" si="0"/>
        <v>500</v>
      </c>
      <c r="G53" s="124"/>
      <c r="H53" s="125">
        <f t="shared" si="1"/>
        <v>500</v>
      </c>
      <c r="I53" s="124"/>
      <c r="J53" s="125">
        <f t="shared" si="2"/>
        <v>500</v>
      </c>
      <c r="K53" s="124"/>
      <c r="L53" s="125">
        <f t="shared" si="3"/>
        <v>500</v>
      </c>
      <c r="M53" s="124"/>
      <c r="N53" s="125">
        <f t="shared" si="4"/>
        <v>500</v>
      </c>
      <c r="O53" s="124"/>
      <c r="P53" s="125">
        <f t="shared" si="5"/>
        <v>500</v>
      </c>
    </row>
    <row r="54" spans="1:16" ht="15" x14ac:dyDescent="0.2">
      <c r="A54" s="108"/>
      <c r="B54" s="109" t="s">
        <v>143</v>
      </c>
      <c r="C54" s="126">
        <v>500</v>
      </c>
      <c r="D54" s="135"/>
      <c r="E54" s="124"/>
      <c r="F54" s="125">
        <f t="shared" si="0"/>
        <v>500</v>
      </c>
      <c r="G54" s="124"/>
      <c r="H54" s="125">
        <f t="shared" si="1"/>
        <v>500</v>
      </c>
      <c r="I54" s="124"/>
      <c r="J54" s="125">
        <f t="shared" si="2"/>
        <v>500</v>
      </c>
      <c r="K54" s="124"/>
      <c r="L54" s="125">
        <f t="shared" si="3"/>
        <v>500</v>
      </c>
      <c r="M54" s="124"/>
      <c r="N54" s="125">
        <f t="shared" si="4"/>
        <v>500</v>
      </c>
      <c r="O54" s="124"/>
      <c r="P54" s="125">
        <f t="shared" si="5"/>
        <v>500</v>
      </c>
    </row>
    <row r="55" spans="1:16" ht="15" x14ac:dyDescent="0.2">
      <c r="A55" s="108"/>
      <c r="B55" s="109" t="s">
        <v>144</v>
      </c>
      <c r="C55" s="126">
        <v>500</v>
      </c>
      <c r="D55" s="135"/>
      <c r="E55" s="124"/>
      <c r="F55" s="125">
        <f t="shared" si="0"/>
        <v>500</v>
      </c>
      <c r="G55" s="124"/>
      <c r="H55" s="125">
        <f t="shared" si="1"/>
        <v>500</v>
      </c>
      <c r="I55" s="124"/>
      <c r="J55" s="125">
        <f t="shared" si="2"/>
        <v>500</v>
      </c>
      <c r="K55" s="124"/>
      <c r="L55" s="125">
        <f t="shared" si="3"/>
        <v>500</v>
      </c>
      <c r="M55" s="124"/>
      <c r="N55" s="125">
        <f t="shared" si="4"/>
        <v>500</v>
      </c>
      <c r="O55" s="124"/>
      <c r="P55" s="125">
        <f t="shared" si="5"/>
        <v>500</v>
      </c>
    </row>
    <row r="56" spans="1:16" ht="15" x14ac:dyDescent="0.2">
      <c r="A56" s="108"/>
      <c r="B56" s="109" t="s">
        <v>145</v>
      </c>
      <c r="C56" s="126">
        <v>500</v>
      </c>
      <c r="D56" s="135"/>
      <c r="E56" s="124"/>
      <c r="F56" s="125">
        <f t="shared" si="0"/>
        <v>500</v>
      </c>
      <c r="G56" s="124"/>
      <c r="H56" s="125">
        <f t="shared" si="1"/>
        <v>500</v>
      </c>
      <c r="I56" s="124"/>
      <c r="J56" s="125">
        <f t="shared" si="2"/>
        <v>500</v>
      </c>
      <c r="K56" s="124"/>
      <c r="L56" s="125">
        <f t="shared" si="3"/>
        <v>500</v>
      </c>
      <c r="M56" s="124"/>
      <c r="N56" s="125">
        <f t="shared" si="4"/>
        <v>500</v>
      </c>
      <c r="O56" s="124"/>
      <c r="P56" s="125">
        <f t="shared" si="5"/>
        <v>500</v>
      </c>
    </row>
    <row r="57" spans="1:16" ht="15" x14ac:dyDescent="0.2">
      <c r="A57" s="108"/>
      <c r="B57" s="109" t="s">
        <v>146</v>
      </c>
      <c r="C57" s="126">
        <v>500</v>
      </c>
      <c r="D57" s="135"/>
      <c r="E57" s="124"/>
      <c r="F57" s="125">
        <f t="shared" si="0"/>
        <v>500</v>
      </c>
      <c r="G57" s="124"/>
      <c r="H57" s="125">
        <f t="shared" si="1"/>
        <v>500</v>
      </c>
      <c r="I57" s="124"/>
      <c r="J57" s="125">
        <f t="shared" si="2"/>
        <v>500</v>
      </c>
      <c r="K57" s="124"/>
      <c r="L57" s="125">
        <f t="shared" si="3"/>
        <v>500</v>
      </c>
      <c r="M57" s="124"/>
      <c r="N57" s="125">
        <f t="shared" si="4"/>
        <v>500</v>
      </c>
      <c r="O57" s="124"/>
      <c r="P57" s="125">
        <f t="shared" si="5"/>
        <v>500</v>
      </c>
    </row>
    <row r="58" spans="1:16" ht="15" x14ac:dyDescent="0.2">
      <c r="A58" s="108"/>
      <c r="B58" s="109" t="s">
        <v>122</v>
      </c>
      <c r="C58" s="126">
        <v>500</v>
      </c>
      <c r="D58" s="135"/>
      <c r="E58" s="124"/>
      <c r="F58" s="125">
        <f t="shared" si="0"/>
        <v>500</v>
      </c>
      <c r="G58" s="124"/>
      <c r="H58" s="125">
        <f t="shared" si="1"/>
        <v>500</v>
      </c>
      <c r="I58" s="124"/>
      <c r="J58" s="125">
        <f t="shared" si="2"/>
        <v>500</v>
      </c>
      <c r="K58" s="124"/>
      <c r="L58" s="125">
        <f t="shared" si="3"/>
        <v>500</v>
      </c>
      <c r="M58" s="124"/>
      <c r="N58" s="125">
        <f t="shared" si="4"/>
        <v>500</v>
      </c>
      <c r="O58" s="124"/>
      <c r="P58" s="125">
        <f t="shared" si="5"/>
        <v>500</v>
      </c>
    </row>
    <row r="59" spans="1:16" ht="15" x14ac:dyDescent="0.2">
      <c r="A59" s="108"/>
      <c r="B59" s="109" t="s">
        <v>147</v>
      </c>
      <c r="C59" s="126">
        <v>500</v>
      </c>
      <c r="D59" s="135"/>
      <c r="E59" s="124"/>
      <c r="F59" s="125">
        <f t="shared" si="0"/>
        <v>500</v>
      </c>
      <c r="G59" s="124"/>
      <c r="H59" s="125">
        <f t="shared" si="1"/>
        <v>500</v>
      </c>
      <c r="I59" s="124"/>
      <c r="J59" s="125">
        <f t="shared" si="2"/>
        <v>500</v>
      </c>
      <c r="K59" s="124"/>
      <c r="L59" s="125">
        <f t="shared" si="3"/>
        <v>500</v>
      </c>
      <c r="M59" s="124"/>
      <c r="N59" s="125">
        <f t="shared" si="4"/>
        <v>500</v>
      </c>
      <c r="O59" s="124"/>
      <c r="P59" s="125">
        <f t="shared" si="5"/>
        <v>500</v>
      </c>
    </row>
    <row r="60" spans="1:16" ht="15" x14ac:dyDescent="0.2">
      <c r="A60" s="108"/>
      <c r="B60" s="109" t="s">
        <v>148</v>
      </c>
      <c r="C60" s="126">
        <v>500</v>
      </c>
      <c r="D60" s="135"/>
      <c r="E60" s="124"/>
      <c r="F60" s="125">
        <f t="shared" si="0"/>
        <v>500</v>
      </c>
      <c r="G60" s="124"/>
      <c r="H60" s="125">
        <f t="shared" si="1"/>
        <v>500</v>
      </c>
      <c r="I60" s="124"/>
      <c r="J60" s="125">
        <f t="shared" si="2"/>
        <v>500</v>
      </c>
      <c r="K60" s="124"/>
      <c r="L60" s="125">
        <f t="shared" si="3"/>
        <v>500</v>
      </c>
      <c r="M60" s="124"/>
      <c r="N60" s="125">
        <f t="shared" si="4"/>
        <v>500</v>
      </c>
      <c r="O60" s="124"/>
      <c r="P60" s="125">
        <f t="shared" si="5"/>
        <v>500</v>
      </c>
    </row>
    <row r="61" spans="1:16" ht="15" x14ac:dyDescent="0.2">
      <c r="A61" s="108"/>
      <c r="B61" s="109" t="s">
        <v>149</v>
      </c>
      <c r="C61" s="126">
        <v>500</v>
      </c>
      <c r="D61" s="135"/>
      <c r="E61" s="124"/>
      <c r="F61" s="125">
        <f t="shared" si="0"/>
        <v>500</v>
      </c>
      <c r="G61" s="124"/>
      <c r="H61" s="125">
        <f t="shared" si="1"/>
        <v>500</v>
      </c>
      <c r="I61" s="124"/>
      <c r="J61" s="125">
        <f t="shared" si="2"/>
        <v>500</v>
      </c>
      <c r="K61" s="124"/>
      <c r="L61" s="125">
        <f t="shared" si="3"/>
        <v>500</v>
      </c>
      <c r="M61" s="124"/>
      <c r="N61" s="125">
        <f t="shared" si="4"/>
        <v>500</v>
      </c>
      <c r="O61" s="124"/>
      <c r="P61" s="125">
        <f t="shared" si="5"/>
        <v>500</v>
      </c>
    </row>
    <row r="62" spans="1:16" ht="15" x14ac:dyDescent="0.2">
      <c r="A62" s="108"/>
      <c r="B62" s="109" t="s">
        <v>113</v>
      </c>
      <c r="C62" s="126">
        <v>500</v>
      </c>
      <c r="D62" s="135"/>
      <c r="E62" s="124"/>
      <c r="F62" s="125">
        <f t="shared" si="0"/>
        <v>500</v>
      </c>
      <c r="G62" s="124"/>
      <c r="H62" s="125">
        <f t="shared" si="1"/>
        <v>500</v>
      </c>
      <c r="I62" s="124"/>
      <c r="J62" s="125">
        <f t="shared" si="2"/>
        <v>500</v>
      </c>
      <c r="K62" s="124"/>
      <c r="L62" s="125">
        <f t="shared" si="3"/>
        <v>500</v>
      </c>
      <c r="M62" s="124"/>
      <c r="N62" s="125">
        <f t="shared" si="4"/>
        <v>500</v>
      </c>
      <c r="O62" s="124"/>
      <c r="P62" s="125">
        <f t="shared" si="5"/>
        <v>500</v>
      </c>
    </row>
    <row r="63" spans="1:16" ht="15" x14ac:dyDescent="0.2">
      <c r="A63" s="105" t="s">
        <v>108</v>
      </c>
      <c r="B63" s="106"/>
      <c r="C63" s="126"/>
      <c r="D63" s="135"/>
      <c r="E63" s="124"/>
      <c r="F63" s="125"/>
      <c r="G63" s="124"/>
      <c r="H63" s="125"/>
      <c r="I63" s="124"/>
      <c r="J63" s="125"/>
      <c r="K63" s="124"/>
      <c r="L63" s="125"/>
      <c r="M63" s="124"/>
      <c r="N63" s="125"/>
      <c r="O63" s="124"/>
      <c r="P63" s="125"/>
    </row>
    <row r="64" spans="1:16" ht="15" x14ac:dyDescent="0.2">
      <c r="A64" s="108"/>
      <c r="B64" s="109" t="s">
        <v>150</v>
      </c>
      <c r="C64" s="126">
        <v>500</v>
      </c>
      <c r="D64" s="135"/>
      <c r="E64" s="124"/>
      <c r="F64" s="125">
        <f t="shared" si="0"/>
        <v>500</v>
      </c>
      <c r="G64" s="124"/>
      <c r="H64" s="125">
        <f t="shared" si="1"/>
        <v>500</v>
      </c>
      <c r="I64" s="124"/>
      <c r="J64" s="125">
        <f t="shared" si="2"/>
        <v>500</v>
      </c>
      <c r="K64" s="124"/>
      <c r="L64" s="125">
        <f t="shared" si="3"/>
        <v>500</v>
      </c>
      <c r="M64" s="124"/>
      <c r="N64" s="125">
        <f t="shared" si="4"/>
        <v>500</v>
      </c>
      <c r="O64" s="124"/>
      <c r="P64" s="125">
        <f t="shared" si="5"/>
        <v>500</v>
      </c>
    </row>
    <row r="65" spans="1:16" ht="15" x14ac:dyDescent="0.2">
      <c r="A65" s="108"/>
      <c r="B65" s="109" t="s">
        <v>151</v>
      </c>
      <c r="C65" s="126">
        <v>500</v>
      </c>
      <c r="D65" s="135"/>
      <c r="E65" s="124"/>
      <c r="F65" s="125">
        <f t="shared" si="0"/>
        <v>500</v>
      </c>
      <c r="G65" s="124"/>
      <c r="H65" s="125">
        <f t="shared" si="1"/>
        <v>500</v>
      </c>
      <c r="I65" s="124"/>
      <c r="J65" s="125">
        <f t="shared" si="2"/>
        <v>500</v>
      </c>
      <c r="K65" s="124"/>
      <c r="L65" s="125">
        <f t="shared" si="3"/>
        <v>500</v>
      </c>
      <c r="M65" s="124"/>
      <c r="N65" s="125">
        <f t="shared" si="4"/>
        <v>500</v>
      </c>
      <c r="O65" s="124"/>
      <c r="P65" s="125">
        <f t="shared" si="5"/>
        <v>500</v>
      </c>
    </row>
    <row r="66" spans="1:16" ht="15" x14ac:dyDescent="0.2">
      <c r="A66" s="108"/>
      <c r="B66" s="109" t="s">
        <v>152</v>
      </c>
      <c r="C66" s="126">
        <v>500</v>
      </c>
      <c r="D66" s="135"/>
      <c r="E66" s="124"/>
      <c r="F66" s="125">
        <f t="shared" si="0"/>
        <v>500</v>
      </c>
      <c r="G66" s="124"/>
      <c r="H66" s="125">
        <f t="shared" si="1"/>
        <v>500</v>
      </c>
      <c r="I66" s="124"/>
      <c r="J66" s="125">
        <f t="shared" si="2"/>
        <v>500</v>
      </c>
      <c r="K66" s="124"/>
      <c r="L66" s="125">
        <f t="shared" si="3"/>
        <v>500</v>
      </c>
      <c r="M66" s="124"/>
      <c r="N66" s="125">
        <f t="shared" si="4"/>
        <v>500</v>
      </c>
      <c r="O66" s="124"/>
      <c r="P66" s="125">
        <f t="shared" si="5"/>
        <v>500</v>
      </c>
    </row>
    <row r="67" spans="1:16" ht="15" x14ac:dyDescent="0.2">
      <c r="A67" s="108"/>
      <c r="B67" s="109" t="s">
        <v>153</v>
      </c>
      <c r="C67" s="126">
        <v>500</v>
      </c>
      <c r="D67" s="135"/>
      <c r="E67" s="124"/>
      <c r="F67" s="125">
        <f t="shared" si="0"/>
        <v>500</v>
      </c>
      <c r="G67" s="124"/>
      <c r="H67" s="125">
        <f t="shared" si="1"/>
        <v>500</v>
      </c>
      <c r="I67" s="124"/>
      <c r="J67" s="125">
        <f t="shared" si="2"/>
        <v>500</v>
      </c>
      <c r="K67" s="124"/>
      <c r="L67" s="125">
        <f t="shared" si="3"/>
        <v>500</v>
      </c>
      <c r="M67" s="124"/>
      <c r="N67" s="125">
        <f t="shared" si="4"/>
        <v>500</v>
      </c>
      <c r="O67" s="124"/>
      <c r="P67" s="125">
        <f t="shared" si="5"/>
        <v>500</v>
      </c>
    </row>
    <row r="68" spans="1:16" ht="15" x14ac:dyDescent="0.2">
      <c r="A68" s="108"/>
      <c r="B68" s="109" t="s">
        <v>154</v>
      </c>
      <c r="C68" s="126">
        <v>500</v>
      </c>
      <c r="D68" s="135"/>
      <c r="E68" s="124"/>
      <c r="F68" s="125">
        <f t="shared" si="0"/>
        <v>500</v>
      </c>
      <c r="G68" s="124"/>
      <c r="H68" s="125">
        <f t="shared" si="1"/>
        <v>500</v>
      </c>
      <c r="I68" s="124"/>
      <c r="J68" s="125">
        <f t="shared" si="2"/>
        <v>500</v>
      </c>
      <c r="K68" s="124"/>
      <c r="L68" s="125">
        <f t="shared" si="3"/>
        <v>500</v>
      </c>
      <c r="M68" s="124"/>
      <c r="N68" s="125">
        <f t="shared" si="4"/>
        <v>500</v>
      </c>
      <c r="O68" s="124"/>
      <c r="P68" s="125">
        <f t="shared" si="5"/>
        <v>500</v>
      </c>
    </row>
    <row r="69" spans="1:16" ht="15" x14ac:dyDescent="0.2">
      <c r="A69" s="108"/>
      <c r="B69" s="109" t="s">
        <v>155</v>
      </c>
      <c r="C69" s="126">
        <v>500</v>
      </c>
      <c r="D69" s="135"/>
      <c r="E69" s="124"/>
      <c r="F69" s="125">
        <f t="shared" si="0"/>
        <v>500</v>
      </c>
      <c r="G69" s="124"/>
      <c r="H69" s="125">
        <f t="shared" si="1"/>
        <v>500</v>
      </c>
      <c r="I69" s="124"/>
      <c r="J69" s="125">
        <f t="shared" si="2"/>
        <v>500</v>
      </c>
      <c r="K69" s="124"/>
      <c r="L69" s="125">
        <f t="shared" si="3"/>
        <v>500</v>
      </c>
      <c r="M69" s="124"/>
      <c r="N69" s="125">
        <f t="shared" si="4"/>
        <v>500</v>
      </c>
      <c r="O69" s="124"/>
      <c r="P69" s="125">
        <f t="shared" si="5"/>
        <v>500</v>
      </c>
    </row>
    <row r="70" spans="1:16" ht="15" x14ac:dyDescent="0.2">
      <c r="A70" s="108"/>
      <c r="B70" s="109" t="s">
        <v>156</v>
      </c>
      <c r="C70" s="126">
        <v>500</v>
      </c>
      <c r="D70" s="135"/>
      <c r="E70" s="124"/>
      <c r="F70" s="125">
        <f t="shared" si="0"/>
        <v>500</v>
      </c>
      <c r="G70" s="124"/>
      <c r="H70" s="125">
        <f t="shared" si="1"/>
        <v>500</v>
      </c>
      <c r="I70" s="124"/>
      <c r="J70" s="125">
        <f t="shared" si="2"/>
        <v>500</v>
      </c>
      <c r="K70" s="124"/>
      <c r="L70" s="125">
        <f t="shared" si="3"/>
        <v>500</v>
      </c>
      <c r="M70" s="124"/>
      <c r="N70" s="125">
        <f t="shared" si="4"/>
        <v>500</v>
      </c>
      <c r="O70" s="124"/>
      <c r="P70" s="125">
        <f t="shared" si="5"/>
        <v>500</v>
      </c>
    </row>
    <row r="71" spans="1:16" ht="15" x14ac:dyDescent="0.2">
      <c r="A71" s="108"/>
      <c r="B71" s="109" t="s">
        <v>157</v>
      </c>
      <c r="C71" s="126">
        <v>500</v>
      </c>
      <c r="D71" s="135"/>
      <c r="E71" s="124"/>
      <c r="F71" s="125">
        <f t="shared" si="0"/>
        <v>500</v>
      </c>
      <c r="G71" s="124"/>
      <c r="H71" s="125">
        <f t="shared" si="1"/>
        <v>500</v>
      </c>
      <c r="I71" s="124"/>
      <c r="J71" s="125">
        <f t="shared" si="2"/>
        <v>500</v>
      </c>
      <c r="K71" s="124"/>
      <c r="L71" s="125">
        <f t="shared" si="3"/>
        <v>500</v>
      </c>
      <c r="M71" s="124"/>
      <c r="N71" s="125">
        <f t="shared" si="4"/>
        <v>500</v>
      </c>
      <c r="O71" s="124"/>
      <c r="P71" s="125">
        <f t="shared" si="5"/>
        <v>500</v>
      </c>
    </row>
    <row r="72" spans="1:16" ht="15" x14ac:dyDescent="0.2">
      <c r="A72" s="108"/>
      <c r="B72" s="109" t="s">
        <v>158</v>
      </c>
      <c r="C72" s="126">
        <v>500</v>
      </c>
      <c r="D72" s="135"/>
      <c r="E72" s="124"/>
      <c r="F72" s="125">
        <f t="shared" si="0"/>
        <v>500</v>
      </c>
      <c r="G72" s="124"/>
      <c r="H72" s="125">
        <f t="shared" si="1"/>
        <v>500</v>
      </c>
      <c r="I72" s="124"/>
      <c r="J72" s="125">
        <f t="shared" si="2"/>
        <v>500</v>
      </c>
      <c r="K72" s="124"/>
      <c r="L72" s="125">
        <f t="shared" si="3"/>
        <v>500</v>
      </c>
      <c r="M72" s="124"/>
      <c r="N72" s="125">
        <f t="shared" si="4"/>
        <v>500</v>
      </c>
      <c r="O72" s="124"/>
      <c r="P72" s="125">
        <f t="shared" si="5"/>
        <v>500</v>
      </c>
    </row>
    <row r="73" spans="1:16" ht="15" x14ac:dyDescent="0.2">
      <c r="A73" s="108"/>
      <c r="B73" s="109" t="s">
        <v>159</v>
      </c>
      <c r="C73" s="126">
        <v>500</v>
      </c>
      <c r="D73" s="135"/>
      <c r="E73" s="124"/>
      <c r="F73" s="125">
        <f t="shared" si="0"/>
        <v>500</v>
      </c>
      <c r="G73" s="124"/>
      <c r="H73" s="125">
        <f t="shared" si="1"/>
        <v>500</v>
      </c>
      <c r="I73" s="124"/>
      <c r="J73" s="125">
        <f t="shared" si="2"/>
        <v>500</v>
      </c>
      <c r="K73" s="124"/>
      <c r="L73" s="125">
        <f t="shared" si="3"/>
        <v>500</v>
      </c>
      <c r="M73" s="124"/>
      <c r="N73" s="125">
        <f t="shared" si="4"/>
        <v>500</v>
      </c>
      <c r="O73" s="124"/>
      <c r="P73" s="125">
        <f t="shared" si="5"/>
        <v>500</v>
      </c>
    </row>
    <row r="74" spans="1:16" ht="15" x14ac:dyDescent="0.2">
      <c r="A74" s="108"/>
      <c r="B74" s="109" t="s">
        <v>160</v>
      </c>
      <c r="C74" s="126">
        <v>500</v>
      </c>
      <c r="D74" s="135"/>
      <c r="E74" s="124"/>
      <c r="F74" s="125">
        <f t="shared" si="0"/>
        <v>500</v>
      </c>
      <c r="G74" s="124"/>
      <c r="H74" s="125">
        <f t="shared" si="1"/>
        <v>500</v>
      </c>
      <c r="I74" s="124"/>
      <c r="J74" s="125">
        <f t="shared" si="2"/>
        <v>500</v>
      </c>
      <c r="K74" s="124"/>
      <c r="L74" s="125">
        <f t="shared" si="3"/>
        <v>500</v>
      </c>
      <c r="M74" s="124"/>
      <c r="N74" s="125">
        <f t="shared" si="4"/>
        <v>500</v>
      </c>
      <c r="O74" s="124"/>
      <c r="P74" s="125">
        <f t="shared" si="5"/>
        <v>500</v>
      </c>
    </row>
    <row r="75" spans="1:16" ht="15" x14ac:dyDescent="0.2">
      <c r="A75" s="108"/>
      <c r="B75" s="109" t="s">
        <v>161</v>
      </c>
      <c r="C75" s="126">
        <v>500</v>
      </c>
      <c r="D75" s="135"/>
      <c r="E75" s="124"/>
      <c r="F75" s="125">
        <f t="shared" si="0"/>
        <v>500</v>
      </c>
      <c r="G75" s="124"/>
      <c r="H75" s="125">
        <f t="shared" si="1"/>
        <v>500</v>
      </c>
      <c r="I75" s="124"/>
      <c r="J75" s="125">
        <f t="shared" si="2"/>
        <v>500</v>
      </c>
      <c r="K75" s="124"/>
      <c r="L75" s="125">
        <f t="shared" si="3"/>
        <v>500</v>
      </c>
      <c r="M75" s="124"/>
      <c r="N75" s="125">
        <f t="shared" si="4"/>
        <v>500</v>
      </c>
      <c r="O75" s="124"/>
      <c r="P75" s="125">
        <f t="shared" si="5"/>
        <v>500</v>
      </c>
    </row>
    <row r="76" spans="1:16" ht="15" x14ac:dyDescent="0.2">
      <c r="A76" s="108"/>
      <c r="B76" s="109" t="s">
        <v>162</v>
      </c>
      <c r="C76" s="126">
        <v>500</v>
      </c>
      <c r="D76" s="135"/>
      <c r="E76" s="124"/>
      <c r="F76" s="125">
        <f t="shared" si="0"/>
        <v>500</v>
      </c>
      <c r="G76" s="124"/>
      <c r="H76" s="125">
        <f t="shared" si="1"/>
        <v>500</v>
      </c>
      <c r="I76" s="124"/>
      <c r="J76" s="125">
        <f t="shared" si="2"/>
        <v>500</v>
      </c>
      <c r="K76" s="124"/>
      <c r="L76" s="125">
        <f t="shared" si="3"/>
        <v>500</v>
      </c>
      <c r="M76" s="124"/>
      <c r="N76" s="125">
        <f t="shared" si="4"/>
        <v>500</v>
      </c>
      <c r="O76" s="124"/>
      <c r="P76" s="125">
        <f t="shared" si="5"/>
        <v>500</v>
      </c>
    </row>
    <row r="77" spans="1:16" ht="15" x14ac:dyDescent="0.2">
      <c r="A77" s="108"/>
      <c r="B77" s="109" t="s">
        <v>163</v>
      </c>
      <c r="C77" s="126">
        <v>500</v>
      </c>
      <c r="D77" s="135"/>
      <c r="E77" s="124"/>
      <c r="F77" s="125">
        <f t="shared" si="0"/>
        <v>500</v>
      </c>
      <c r="G77" s="124"/>
      <c r="H77" s="125">
        <f t="shared" si="1"/>
        <v>500</v>
      </c>
      <c r="I77" s="124"/>
      <c r="J77" s="125">
        <f t="shared" si="2"/>
        <v>500</v>
      </c>
      <c r="K77" s="124"/>
      <c r="L77" s="125">
        <f t="shared" si="3"/>
        <v>500</v>
      </c>
      <c r="M77" s="124"/>
      <c r="N77" s="125">
        <f t="shared" si="4"/>
        <v>500</v>
      </c>
      <c r="O77" s="124"/>
      <c r="P77" s="125">
        <f t="shared" si="5"/>
        <v>500</v>
      </c>
    </row>
    <row r="78" spans="1:16" ht="15" x14ac:dyDescent="0.2">
      <c r="A78" s="108"/>
      <c r="B78" s="109" t="s">
        <v>164</v>
      </c>
      <c r="C78" s="126">
        <v>500</v>
      </c>
      <c r="D78" s="135"/>
      <c r="E78" s="124"/>
      <c r="F78" s="125">
        <f t="shared" si="0"/>
        <v>500</v>
      </c>
      <c r="G78" s="124"/>
      <c r="H78" s="125">
        <f t="shared" si="1"/>
        <v>500</v>
      </c>
      <c r="I78" s="124"/>
      <c r="J78" s="125">
        <f t="shared" si="2"/>
        <v>500</v>
      </c>
      <c r="K78" s="124"/>
      <c r="L78" s="125">
        <f t="shared" si="3"/>
        <v>500</v>
      </c>
      <c r="M78" s="124"/>
      <c r="N78" s="125">
        <f t="shared" si="4"/>
        <v>500</v>
      </c>
      <c r="O78" s="124"/>
      <c r="P78" s="125">
        <f t="shared" si="5"/>
        <v>500</v>
      </c>
    </row>
    <row r="79" spans="1:16" ht="15" x14ac:dyDescent="0.2">
      <c r="A79" s="108"/>
      <c r="B79" s="109" t="s">
        <v>165</v>
      </c>
      <c r="C79" s="126">
        <v>500</v>
      </c>
      <c r="D79" s="135"/>
      <c r="E79" s="124"/>
      <c r="F79" s="125">
        <f t="shared" si="0"/>
        <v>500</v>
      </c>
      <c r="G79" s="124"/>
      <c r="H79" s="125">
        <f t="shared" si="1"/>
        <v>500</v>
      </c>
      <c r="I79" s="124"/>
      <c r="J79" s="125">
        <f t="shared" si="2"/>
        <v>500</v>
      </c>
      <c r="K79" s="124"/>
      <c r="L79" s="125">
        <f t="shared" si="3"/>
        <v>500</v>
      </c>
      <c r="M79" s="124"/>
      <c r="N79" s="125">
        <f t="shared" si="4"/>
        <v>500</v>
      </c>
      <c r="O79" s="124"/>
      <c r="P79" s="125">
        <f t="shared" si="5"/>
        <v>500</v>
      </c>
    </row>
    <row r="80" spans="1:16" ht="15" x14ac:dyDescent="0.2">
      <c r="A80" s="108"/>
      <c r="B80" s="109" t="s">
        <v>113</v>
      </c>
      <c r="C80" s="126">
        <v>500</v>
      </c>
      <c r="D80" s="135"/>
      <c r="E80" s="124"/>
      <c r="F80" s="125">
        <f t="shared" si="0"/>
        <v>500</v>
      </c>
      <c r="G80" s="124"/>
      <c r="H80" s="125">
        <f t="shared" si="1"/>
        <v>500</v>
      </c>
      <c r="I80" s="124"/>
      <c r="J80" s="125">
        <f t="shared" si="2"/>
        <v>500</v>
      </c>
      <c r="K80" s="124"/>
      <c r="L80" s="125">
        <f t="shared" si="3"/>
        <v>500</v>
      </c>
      <c r="M80" s="124"/>
      <c r="N80" s="125">
        <f t="shared" si="4"/>
        <v>500</v>
      </c>
      <c r="O80" s="124"/>
      <c r="P80" s="125">
        <f t="shared" si="5"/>
        <v>500</v>
      </c>
    </row>
    <row r="81" spans="1:16" ht="15" x14ac:dyDescent="0.2">
      <c r="A81" s="106" t="str">
        <f>'Rehab budget'!A86</f>
        <v>Appliances</v>
      </c>
      <c r="B81" s="109"/>
      <c r="C81" s="126"/>
      <c r="D81" s="135"/>
      <c r="E81" s="124"/>
      <c r="F81" s="125"/>
      <c r="G81" s="124"/>
      <c r="H81" s="125"/>
      <c r="I81" s="124"/>
      <c r="J81" s="125"/>
      <c r="K81" s="124"/>
      <c r="L81" s="125"/>
      <c r="M81" s="124"/>
      <c r="N81" s="125"/>
      <c r="O81" s="124"/>
      <c r="P81" s="125"/>
    </row>
    <row r="82" spans="1:16" ht="15" x14ac:dyDescent="0.2">
      <c r="A82" s="108"/>
      <c r="B82" s="109" t="s">
        <v>170</v>
      </c>
      <c r="C82" s="126">
        <v>500</v>
      </c>
      <c r="D82" s="135"/>
      <c r="E82" s="124"/>
      <c r="F82" s="125">
        <f t="shared" si="0"/>
        <v>500</v>
      </c>
      <c r="G82" s="124"/>
      <c r="H82" s="125">
        <f t="shared" si="1"/>
        <v>500</v>
      </c>
      <c r="I82" s="124"/>
      <c r="J82" s="125">
        <f t="shared" si="2"/>
        <v>500</v>
      </c>
      <c r="K82" s="124"/>
      <c r="L82" s="125">
        <f t="shared" si="3"/>
        <v>500</v>
      </c>
      <c r="M82" s="124"/>
      <c r="N82" s="125">
        <f t="shared" si="4"/>
        <v>500</v>
      </c>
      <c r="O82" s="124"/>
      <c r="P82" s="125">
        <f t="shared" si="5"/>
        <v>500</v>
      </c>
    </row>
    <row r="83" spans="1:16" ht="15" x14ac:dyDescent="0.2">
      <c r="A83" s="108"/>
      <c r="B83" s="109" t="s">
        <v>166</v>
      </c>
      <c r="C83" s="126">
        <v>500</v>
      </c>
      <c r="D83" s="135"/>
      <c r="E83" s="124"/>
      <c r="F83" s="125">
        <f t="shared" si="0"/>
        <v>500</v>
      </c>
      <c r="G83" s="124"/>
      <c r="H83" s="125">
        <f t="shared" si="1"/>
        <v>500</v>
      </c>
      <c r="I83" s="124"/>
      <c r="J83" s="125">
        <f t="shared" si="2"/>
        <v>500</v>
      </c>
      <c r="K83" s="124"/>
      <c r="L83" s="125">
        <f t="shared" si="3"/>
        <v>500</v>
      </c>
      <c r="M83" s="124"/>
      <c r="N83" s="125">
        <f t="shared" si="4"/>
        <v>500</v>
      </c>
      <c r="O83" s="124"/>
      <c r="P83" s="125">
        <f t="shared" si="5"/>
        <v>500</v>
      </c>
    </row>
    <row r="84" spans="1:16" ht="15" x14ac:dyDescent="0.2">
      <c r="A84" s="108"/>
      <c r="B84" s="109" t="s">
        <v>167</v>
      </c>
      <c r="C84" s="126">
        <v>500</v>
      </c>
      <c r="D84" s="135"/>
      <c r="E84" s="124"/>
      <c r="F84" s="125">
        <f t="shared" si="0"/>
        <v>500</v>
      </c>
      <c r="G84" s="124"/>
      <c r="H84" s="125">
        <f t="shared" si="1"/>
        <v>500</v>
      </c>
      <c r="I84" s="124"/>
      <c r="J84" s="125">
        <f t="shared" si="2"/>
        <v>500</v>
      </c>
      <c r="K84" s="124"/>
      <c r="L84" s="125">
        <f t="shared" si="3"/>
        <v>500</v>
      </c>
      <c r="M84" s="124"/>
      <c r="N84" s="125">
        <f t="shared" si="4"/>
        <v>500</v>
      </c>
      <c r="O84" s="124"/>
      <c r="P84" s="125">
        <f t="shared" si="5"/>
        <v>500</v>
      </c>
    </row>
    <row r="85" spans="1:16" ht="15" x14ac:dyDescent="0.2">
      <c r="A85" s="108"/>
      <c r="B85" s="109" t="s">
        <v>168</v>
      </c>
      <c r="C85" s="126">
        <v>500</v>
      </c>
      <c r="D85" s="135"/>
      <c r="E85" s="124"/>
      <c r="F85" s="125">
        <f t="shared" si="0"/>
        <v>500</v>
      </c>
      <c r="G85" s="124"/>
      <c r="H85" s="125">
        <f t="shared" si="1"/>
        <v>500</v>
      </c>
      <c r="I85" s="124"/>
      <c r="J85" s="125">
        <f t="shared" si="2"/>
        <v>500</v>
      </c>
      <c r="K85" s="124"/>
      <c r="L85" s="125">
        <f t="shared" si="3"/>
        <v>500</v>
      </c>
      <c r="M85" s="124"/>
      <c r="N85" s="125">
        <f t="shared" si="4"/>
        <v>500</v>
      </c>
      <c r="O85" s="124"/>
      <c r="P85" s="125">
        <f t="shared" si="5"/>
        <v>500</v>
      </c>
    </row>
    <row r="86" spans="1:16" ht="15" x14ac:dyDescent="0.2">
      <c r="A86" s="108"/>
      <c r="B86" s="109" t="s">
        <v>169</v>
      </c>
      <c r="C86" s="126">
        <v>500</v>
      </c>
      <c r="D86" s="135"/>
      <c r="E86" s="124"/>
      <c r="F86" s="125">
        <f t="shared" si="0"/>
        <v>500</v>
      </c>
      <c r="G86" s="124"/>
      <c r="H86" s="125">
        <f t="shared" si="1"/>
        <v>500</v>
      </c>
      <c r="I86" s="124"/>
      <c r="J86" s="125">
        <f t="shared" si="2"/>
        <v>500</v>
      </c>
      <c r="K86" s="124"/>
      <c r="L86" s="125">
        <f t="shared" si="3"/>
        <v>500</v>
      </c>
      <c r="M86" s="124"/>
      <c r="N86" s="125">
        <f t="shared" si="4"/>
        <v>500</v>
      </c>
      <c r="O86" s="124"/>
      <c r="P86" s="125">
        <f t="shared" si="5"/>
        <v>500</v>
      </c>
    </row>
    <row r="87" spans="1:16" ht="15" x14ac:dyDescent="0.2">
      <c r="A87" s="108"/>
      <c r="B87" s="109" t="s">
        <v>113</v>
      </c>
      <c r="C87" s="126">
        <v>500</v>
      </c>
      <c r="D87" s="135"/>
      <c r="E87" s="124"/>
      <c r="F87" s="125">
        <f t="shared" si="0"/>
        <v>500</v>
      </c>
      <c r="G87" s="124"/>
      <c r="H87" s="125">
        <f t="shared" si="1"/>
        <v>500</v>
      </c>
      <c r="I87" s="124"/>
      <c r="J87" s="125">
        <f t="shared" si="2"/>
        <v>500</v>
      </c>
      <c r="K87" s="124"/>
      <c r="L87" s="125">
        <f t="shared" si="3"/>
        <v>500</v>
      </c>
      <c r="M87" s="124"/>
      <c r="N87" s="125">
        <f t="shared" si="4"/>
        <v>500</v>
      </c>
      <c r="O87" s="124"/>
      <c r="P87" s="125">
        <f t="shared" si="5"/>
        <v>500</v>
      </c>
    </row>
    <row r="88" spans="1:16" ht="15" x14ac:dyDescent="0.2">
      <c r="A88" s="106" t="str">
        <f>'Rehab budget'!A94</f>
        <v>Contingency</v>
      </c>
      <c r="B88" s="109"/>
      <c r="C88" s="126">
        <v>500</v>
      </c>
      <c r="D88" s="135"/>
      <c r="E88" s="124"/>
      <c r="F88" s="125">
        <f t="shared" si="0"/>
        <v>500</v>
      </c>
      <c r="G88" s="124"/>
      <c r="H88" s="125">
        <f t="shared" si="1"/>
        <v>500</v>
      </c>
      <c r="I88" s="124"/>
      <c r="J88" s="125">
        <f t="shared" si="2"/>
        <v>500</v>
      </c>
      <c r="K88" s="124"/>
      <c r="L88" s="125">
        <f t="shared" si="3"/>
        <v>500</v>
      </c>
      <c r="M88" s="124"/>
      <c r="N88" s="125">
        <f t="shared" si="4"/>
        <v>500</v>
      </c>
      <c r="O88" s="124"/>
      <c r="P88" s="125">
        <f t="shared" si="5"/>
        <v>500</v>
      </c>
    </row>
    <row r="89" spans="1:16" ht="16" thickBot="1" x14ac:dyDescent="0.25">
      <c r="A89" s="108"/>
      <c r="B89" s="109"/>
      <c r="C89" s="126"/>
      <c r="D89" s="135"/>
      <c r="E89" s="124"/>
      <c r="F89" s="125"/>
      <c r="G89" s="124"/>
      <c r="H89" s="125"/>
      <c r="I89" s="124"/>
      <c r="J89" s="125"/>
      <c r="K89" s="124"/>
      <c r="L89" s="125"/>
      <c r="M89" s="124"/>
      <c r="N89" s="125"/>
      <c r="O89" s="124"/>
      <c r="P89" s="125"/>
    </row>
    <row r="90" spans="1:16" s="60" customFormat="1" ht="15" thickBot="1" x14ac:dyDescent="0.25">
      <c r="A90" s="138"/>
      <c r="B90" s="139" t="s">
        <v>15</v>
      </c>
      <c r="C90" s="136">
        <f>SUM(C11:C89)</f>
        <v>36500</v>
      </c>
      <c r="D90" s="136"/>
      <c r="E90" s="136">
        <f t="shared" ref="E90:P90" si="6">SUM(E11:E89)</f>
        <v>0</v>
      </c>
      <c r="F90" s="136">
        <f t="shared" si="6"/>
        <v>36500</v>
      </c>
      <c r="G90" s="136">
        <f t="shared" si="6"/>
        <v>0</v>
      </c>
      <c r="H90" s="136">
        <f t="shared" si="6"/>
        <v>36500</v>
      </c>
      <c r="I90" s="136">
        <f t="shared" si="6"/>
        <v>0</v>
      </c>
      <c r="J90" s="136">
        <f t="shared" si="6"/>
        <v>36500</v>
      </c>
      <c r="K90" s="136">
        <f t="shared" si="6"/>
        <v>0</v>
      </c>
      <c r="L90" s="136">
        <f t="shared" si="6"/>
        <v>36500</v>
      </c>
      <c r="M90" s="136">
        <f t="shared" si="6"/>
        <v>0</v>
      </c>
      <c r="N90" s="136">
        <f t="shared" si="6"/>
        <v>36500</v>
      </c>
      <c r="O90" s="136">
        <f t="shared" si="6"/>
        <v>0</v>
      </c>
      <c r="P90" s="137">
        <f t="shared" si="6"/>
        <v>36500</v>
      </c>
    </row>
    <row r="91" spans="1:16" x14ac:dyDescent="0.2">
      <c r="B91" s="60"/>
    </row>
    <row r="97" spans="2:2" ht="15" x14ac:dyDescent="0.2">
      <c r="B97" s="30"/>
    </row>
  </sheetData>
  <sheetProtection selectLockedCells="1"/>
  <mergeCells count="2">
    <mergeCell ref="B3:F3"/>
    <mergeCell ref="B5:F5"/>
  </mergeCells>
  <phoneticPr fontId="30" type="noConversion"/>
  <pageMargins left="0.25" right="0.25" top="0.5" bottom="0.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Rehab budget</vt:lpstr>
      <vt:lpstr>Project Evaluation</vt:lpstr>
      <vt:lpstr>Const. Budget &amp; Draw worksheet</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Martin</dc:creator>
  <cp:lastModifiedBy>Microsoft Office User</cp:lastModifiedBy>
  <cp:lastPrinted>2016-04-01T18:02:31Z</cp:lastPrinted>
  <dcterms:created xsi:type="dcterms:W3CDTF">2007-02-02T14:58:04Z</dcterms:created>
  <dcterms:modified xsi:type="dcterms:W3CDTF">2016-07-21T02:16:22Z</dcterms:modified>
</cp:coreProperties>
</file>